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375" windowWidth="25635" windowHeight="10785" firstSheet="1" activeTab="2"/>
  </bookViews>
  <sheets>
    <sheet name="ΟΔΗΓΙΕΣ ΤΥΠΟΠΟΙΗΜΕΝΩΝ ΟΠΑΠ   " sheetId="2" r:id="rId1"/>
    <sheet name="ΤΥΠ  34  ΑΡ 9  ΣΤ 9   " sheetId="1" r:id="rId2"/>
    <sheet name="ΤΖΟΚΕΡ ΛΙΣΤΑ ΣΥΣΤΗΜΑΤΩΝ" sheetId="3" r:id="rId3"/>
    <sheet name="ΤΖΟΚΕΡ 15 ΑΡ ΣΤΗΛΕΣ 13 ΔΙΣΜ" sheetId="4" r:id="rId4"/>
    <sheet name="LISTA MESAIAS KATHGORIAS 2023" sheetId="5" r:id="rId5"/>
    <sheet name="TZOKER   15 ΑΡ ΣΤΗΛΕΣ 13 PDF" sheetId="6" r:id="rId6"/>
  </sheets>
  <definedNames>
    <definedName name="_xlnm._FilterDatabase" localSheetId="0" hidden="1">'ΟΔΗΓΙΕΣ ΤΥΠΟΠΟΙΗΜΕΝΩΝ ΟΠΑΠ   '!$DP$25:$DP$38</definedName>
    <definedName name="_xlnm._FilterDatabase" localSheetId="1" hidden="1">'ΤΥΠ  34  ΑΡ 9  ΣΤ 9   '!#REF!</definedName>
    <definedName name="Beg_Bal" localSheetId="5">#REF!</definedName>
    <definedName name="Beg_Bal" localSheetId="0">#REF!</definedName>
    <definedName name="Beg_Bal" localSheetId="3">#REF!</definedName>
    <definedName name="Beg_Bal" localSheetId="1">#REF!</definedName>
    <definedName name="Beg_Bal">#REF!</definedName>
    <definedName name="big_ban" localSheetId="5">#REF!</definedName>
    <definedName name="big_ban" localSheetId="0">#REF!</definedName>
    <definedName name="big_ban" localSheetId="3">#REF!</definedName>
    <definedName name="big_ban">#REF!</definedName>
    <definedName name="Data" localSheetId="5">#REF!</definedName>
    <definedName name="Data" localSheetId="0">#REF!</definedName>
    <definedName name="Data" localSheetId="3">#REF!</definedName>
    <definedName name="Data" localSheetId="1">#REF!</definedName>
    <definedName name="Data">#REF!</definedName>
    <definedName name="dataa" localSheetId="5">#REF!</definedName>
    <definedName name="dataa" localSheetId="0">#REF!</definedName>
    <definedName name="dataa" localSheetId="3">#REF!</definedName>
    <definedName name="dataa">#REF!</definedName>
    <definedName name="end_bad" localSheetId="5">#REF!</definedName>
    <definedName name="end_bad" localSheetId="0">#REF!</definedName>
    <definedName name="end_bad" localSheetId="3">#REF!</definedName>
    <definedName name="end_bad">#REF!</definedName>
    <definedName name="End_Bal" localSheetId="5">#REF!</definedName>
    <definedName name="End_Bal" localSheetId="0">#REF!</definedName>
    <definedName name="End_Bal" localSheetId="3">#REF!</definedName>
    <definedName name="End_Bal" localSheetId="1">#REF!</definedName>
    <definedName name="End_Bal">#REF!</definedName>
    <definedName name="Extra_Pay" localSheetId="5">#REF!</definedName>
    <definedName name="Extra_Pay" localSheetId="0">#REF!</definedName>
    <definedName name="Extra_Pay" localSheetId="3">#REF!</definedName>
    <definedName name="Extra_Pay" localSheetId="1">#REF!</definedName>
    <definedName name="Extra_Pay">#REF!</definedName>
    <definedName name="extra_pla" localSheetId="5">#REF!</definedName>
    <definedName name="extra_pla" localSheetId="0">#REF!</definedName>
    <definedName name="extra_pla" localSheetId="3">#REF!</definedName>
    <definedName name="extra_pla">#REF!</definedName>
    <definedName name="Full_Print" localSheetId="5">#REF!</definedName>
    <definedName name="Full_Print" localSheetId="0">#REF!</definedName>
    <definedName name="Full_Print" localSheetId="3">#REF!</definedName>
    <definedName name="Full_Print" localSheetId="1">#REF!</definedName>
    <definedName name="Full_Print">#REF!</definedName>
    <definedName name="full_prn" localSheetId="5">#REF!</definedName>
    <definedName name="full_prn" localSheetId="0">#REF!</definedName>
    <definedName name="full_prn" localSheetId="3">#REF!</definedName>
    <definedName name="full_prn">#REF!</definedName>
    <definedName name="Header_Row" localSheetId="5">ROW(#REF!)</definedName>
    <definedName name="Header_Row" localSheetId="0">ROW(#REF!)</definedName>
    <definedName name="Header_Row" localSheetId="1">ROW(#REF!)</definedName>
    <definedName name="Header_Row">ROW(#REF!)</definedName>
    <definedName name="Int" localSheetId="5">#REF!</definedName>
    <definedName name="Int" localSheetId="0">#REF!</definedName>
    <definedName name="Int" localSheetId="3">#REF!</definedName>
    <definedName name="Int" localSheetId="1">#REF!</definedName>
    <definedName name="Int">#REF!</definedName>
    <definedName name="int_rate" localSheetId="5">#REF!</definedName>
    <definedName name="int_rate" localSheetId="0">#REF!</definedName>
    <definedName name="int_rate" localSheetId="3">#REF!</definedName>
    <definedName name="int_rate">#REF!</definedName>
    <definedName name="Interest_Rate" localSheetId="5">#REF!</definedName>
    <definedName name="Interest_Rate" localSheetId="0">#REF!</definedName>
    <definedName name="Interest_Rate" localSheetId="3">#REF!</definedName>
    <definedName name="Interest_Rate" localSheetId="1">#REF!</definedName>
    <definedName name="Interest_Rate">#REF!</definedName>
    <definedName name="Last_Row" localSheetId="0">#N/A</definedName>
    <definedName name="Last_Row" localSheetId="1">#N/A</definedName>
    <definedName name="Last_Row">#N/A</definedName>
    <definedName name="loa_year" localSheetId="5">#REF!</definedName>
    <definedName name="loa_year" localSheetId="0">#REF!</definedName>
    <definedName name="loa_year" localSheetId="3">#REF!</definedName>
    <definedName name="loa_year">#REF!</definedName>
    <definedName name="Loan_Amount" localSheetId="5">#REF!</definedName>
    <definedName name="Loan_Amount" localSheetId="0">#REF!</definedName>
    <definedName name="Loan_Amount" localSheetId="3">#REF!</definedName>
    <definedName name="Loan_Amount" localSheetId="1">#REF!</definedName>
    <definedName name="Loan_Amount">#REF!</definedName>
    <definedName name="Loan_Start" localSheetId="5">#REF!</definedName>
    <definedName name="Loan_Start" localSheetId="0">#REF!</definedName>
    <definedName name="Loan_Start" localSheetId="3">#REF!</definedName>
    <definedName name="Loan_Start" localSheetId="1">#REF!</definedName>
    <definedName name="Loan_Start">#REF!</definedName>
    <definedName name="Loan_Years" localSheetId="5">#REF!</definedName>
    <definedName name="Loan_Years" localSheetId="0">#REF!</definedName>
    <definedName name="Loan_Years" localSheetId="3">#REF!</definedName>
    <definedName name="Loan_Years" localSheetId="1">#REF!</definedName>
    <definedName name="Loan_Years">#REF!</definedName>
    <definedName name="lon" localSheetId="5">#REF!</definedName>
    <definedName name="lon" localSheetId="0">#REF!</definedName>
    <definedName name="lon" localSheetId="3">#REF!</definedName>
    <definedName name="lon">#REF!</definedName>
    <definedName name="lon_star" localSheetId="5">#REF!</definedName>
    <definedName name="lon_star" localSheetId="0">#REF!</definedName>
    <definedName name="lon_star" localSheetId="3">#REF!</definedName>
    <definedName name="lon_star">#REF!</definedName>
    <definedName name="mmmm" localSheetId="5">#REF!</definedName>
    <definedName name="mmmm" localSheetId="0">#REF!</definedName>
    <definedName name="mmmm" localSheetId="3">#REF!</definedName>
    <definedName name="mmmm">#REF!</definedName>
    <definedName name="nit" localSheetId="5">#REF!</definedName>
    <definedName name="nit" localSheetId="0">#REF!</definedName>
    <definedName name="nit" localSheetId="3">#REF!</definedName>
    <definedName name="nit">#REF!</definedName>
    <definedName name="nm" localSheetId="5">#REF!</definedName>
    <definedName name="nm" localSheetId="0">#REF!</definedName>
    <definedName name="nm" localSheetId="3">#REF!</definedName>
    <definedName name="nm">#REF!</definedName>
    <definedName name="Num_Pmt_Per_Year" localSheetId="5">#REF!</definedName>
    <definedName name="Num_Pmt_Per_Year" localSheetId="0">#REF!</definedName>
    <definedName name="Num_Pmt_Per_Year" localSheetId="3">#REF!</definedName>
    <definedName name="Num_Pmt_Per_Year" localSheetId="1">#REF!</definedName>
    <definedName name="Num_Pmt_Per_Year">#REF!</definedName>
    <definedName name="num_pr_per_year" localSheetId="5">#REF!</definedName>
    <definedName name="num_pr_per_year" localSheetId="0">#REF!</definedName>
    <definedName name="num_pr_per_year" localSheetId="3">#REF!</definedName>
    <definedName name="num_pr_per_year">#REF!</definedName>
    <definedName name="numb_pla" localSheetId="5">MATCH(0.01,'TZOKER   15 ΑΡ ΣΤΗΛΕΣ 13 PDF'!end_bad,-1)+1</definedName>
    <definedName name="numb_pla" localSheetId="0">MATCH(0.01,'ΟΔΗΓΙΕΣ ΤΥΠΟΠΟΙΗΜΕΝΩΝ ΟΠΑΠ   '!end_bad,-1)+1</definedName>
    <definedName name="numb_pla" localSheetId="3">MATCH(0.01,'ΤΖΟΚΕΡ 15 ΑΡ ΣΤΗΛΕΣ 13 ΔΙΣΜ'!end_bad,-1)+1</definedName>
    <definedName name="numb_pla" localSheetId="2">MATCH(0.01,end_bad,-1)+1</definedName>
    <definedName name="numb_pla" localSheetId="1">MATCH(0.01,end_bad,-1)+1</definedName>
    <definedName name="numb_pla">MATCH(0.01,end_bad,-1)+1</definedName>
    <definedName name="Number_of_Payments" localSheetId="5">MATCH(0.01,'TZOKER   15 ΑΡ ΣΤΗΛΕΣ 13 PDF'!End_Bal,-1)+1</definedName>
    <definedName name="Number_of_Payments" localSheetId="0">MATCH(0.01,'ΟΔΗΓΙΕΣ ΤΥΠΟΠΟΙΗΜΕΝΩΝ ΟΠΑΠ   '!End_Bal,-1)+1</definedName>
    <definedName name="Number_of_Payments" localSheetId="3">MATCH(0.01,'ΤΖΟΚΕΡ 15 ΑΡ ΣΤΗΛΕΣ 13 ΔΙΣΜ'!End_Bal,-1)+1</definedName>
    <definedName name="Number_of_Payments" localSheetId="2">MATCH(0.01,End_Bal,-1)+1</definedName>
    <definedName name="Number_of_Payments" localSheetId="1">MATCH(0.01,'ΤΥΠ  34  ΑΡ 9  ΣΤ 9   '!End_Bal,-1)+1</definedName>
    <definedName name="Number_of_Payments">MATCH(0.01,End_Bal,-1)+1</definedName>
    <definedName name="Pay_Date" localSheetId="5">#REF!</definedName>
    <definedName name="Pay_Date" localSheetId="0">#REF!</definedName>
    <definedName name="Pay_Date" localSheetId="3">#REF!</definedName>
    <definedName name="Pay_Date" localSheetId="1">#REF!</definedName>
    <definedName name="Pay_Date">#REF!</definedName>
    <definedName name="Pay_Num" localSheetId="5">#REF!</definedName>
    <definedName name="Pay_Num" localSheetId="0">#REF!</definedName>
    <definedName name="Pay_Num" localSheetId="3">#REF!</definedName>
    <definedName name="Pay_Num" localSheetId="1">#REF!</definedName>
    <definedName name="Pay_Num">#REF!</definedName>
    <definedName name="Payment_Date" localSheetId="5">DATE(YEAR('TZOKER   15 ΑΡ ΣΤΗΛΕΣ 13 PDF'!Loan_Start),MONTH('TZOKER   15 ΑΡ ΣΤΗΛΕΣ 13 PDF'!Loan_Start)+Payment_Number,DAY('TZOKER   15 ΑΡ ΣΤΗΛΕΣ 13 PDF'!Loan_Start))</definedName>
    <definedName name="Payment_Date" localSheetId="0">DATE(YEAR('ΟΔΗΓΙΕΣ ΤΥΠΟΠΟΙΗΜΕΝΩΝ ΟΠΑΠ   '!Loan_Start),MONTH('ΟΔΗΓΙΕΣ ΤΥΠΟΠΟΙΗΜΕΝΩΝ ΟΠΑΠ   '!Loan_Start)+Payment_Number,DAY('ΟΔΗΓΙΕΣ ΤΥΠΟΠΟΙΗΜΕΝΩΝ ΟΠΑΠ   '!Loan_Start))</definedName>
    <definedName name="Payment_Date" localSheetId="3">DATE(YEAR('ΤΖΟΚΕΡ 15 ΑΡ ΣΤΗΛΕΣ 13 ΔΙΣΜ'!Loan_Start),MONTH('ΤΖΟΚΕΡ 15 ΑΡ ΣΤΗΛΕΣ 13 ΔΙΣΜ'!Loan_Start)+Payment_Number,DAY('ΤΖΟΚΕΡ 15 ΑΡ ΣΤΗΛΕΣ 13 ΔΙΣΜ'!Loan_Start))</definedName>
    <definedName name="Payment_Date" localSheetId="2">DATE(YEAR(Loan_Start),MONTH(Loan_Start)+Payment_Number,DAY(Loan_Start))</definedName>
    <definedName name="Payment_Date" localSheetId="1">DATE(YEAR('ΤΥΠ  34  ΑΡ 9  ΣΤ 9   '!Loan_Start),MONTH('ΤΥΠ  34  ΑΡ 9  ΣΤ 9   '!Loan_Start)+Payment_Number,DAY('ΤΥΠ  34  ΑΡ 9  ΣΤ 9   '!Loan_Start))</definedName>
    <definedName name="Payment_Date">DATE(YEAR(Loan_Start),MONTH(Loan_Start)+Payment_Number,DAY(Loan_Start))</definedName>
    <definedName name="per_num" localSheetId="5">#REF!</definedName>
    <definedName name="per_num" localSheetId="0">#REF!</definedName>
    <definedName name="per_num" localSheetId="3">#REF!</definedName>
    <definedName name="per_num">#REF!</definedName>
    <definedName name="play_date" localSheetId="5">#REF!</definedName>
    <definedName name="play_date" localSheetId="0">#REF!</definedName>
    <definedName name="play_date" localSheetId="3">#REF!</definedName>
    <definedName name="play_date">#REF!</definedName>
    <definedName name="play_fade" localSheetId="5">DATE(YEAR('TZOKER   15 ΑΡ ΣΤΗΛΕΣ 13 PDF'!lon_star),MONTH('TZOKER   15 ΑΡ ΣΤΗΛΕΣ 13 PDF'!lon_star)+Payment_Number,DAY('TZOKER   15 ΑΡ ΣΤΗΛΕΣ 13 PDF'!lon_star))</definedName>
    <definedName name="play_fade" localSheetId="0">DATE(YEAR('ΟΔΗΓΙΕΣ ΤΥΠΟΠΟΙΗΜΕΝΩΝ ΟΠΑΠ   '!lon_star),MONTH('ΟΔΗΓΙΕΣ ΤΥΠΟΠΟΙΗΜΕΝΩΝ ΟΠΑΠ   '!lon_star)+Payment_Number,DAY('ΟΔΗΓΙΕΣ ΤΥΠΟΠΟΙΗΜΕΝΩΝ ΟΠΑΠ   '!lon_star))</definedName>
    <definedName name="play_fade" localSheetId="3">DATE(YEAR('ΤΖΟΚΕΡ 15 ΑΡ ΣΤΗΛΕΣ 13 ΔΙΣΜ'!lon_star),MONTH('ΤΖΟΚΕΡ 15 ΑΡ ΣΤΗΛΕΣ 13 ΔΙΣΜ'!lon_star)+Payment_Number,DAY('ΤΖΟΚΕΡ 15 ΑΡ ΣΤΗΛΕΣ 13 ΔΙΣΜ'!lon_star))</definedName>
    <definedName name="play_fade" localSheetId="2">DATE(YEAR(lon_star),MONTH(lon_star)+Payment_Number,DAY(lon_star))</definedName>
    <definedName name="play_fade" localSheetId="1">DATE(YEAR(lon_star),MONTH(lon_star)+Payment_Number,DAY(lon_star))</definedName>
    <definedName name="play_fade">DATE(YEAR(lon_star),MONTH(lon_star)+Payment_Number,DAY(lon_star))</definedName>
    <definedName name="pr_ar_res" localSheetId="5">OFFSET('TZOKER   15 ΑΡ ΣΤΗΛΕΣ 13 PDF'!full_prn,0,0,[0]!Last_Row)</definedName>
    <definedName name="pr_ar_res" localSheetId="0">OFFSET('ΟΔΗΓΙΕΣ ΤΥΠΟΠΟΙΗΜΕΝΩΝ ΟΠΑΠ   '!full_prn,0,0,[0]!Last_Row)</definedName>
    <definedName name="pr_ar_res" localSheetId="3">OFFSET('ΤΖΟΚΕΡ 15 ΑΡ ΣΤΗΛΕΣ 13 ΔΙΣΜ'!full_prn,0,0,Last_Row)</definedName>
    <definedName name="pr_ar_res" localSheetId="2">OFFSET(full_prn,0,0,Last_Row)</definedName>
    <definedName name="pr_ar_res" localSheetId="1">OFFSET(full_prn,0,0,Last_Row)</definedName>
    <definedName name="pr_ar_res">OFFSET(full_prn,0,0,Last_Row)</definedName>
    <definedName name="pre_payy" localSheetId="5">#REF!</definedName>
    <definedName name="pre_payy" localSheetId="0">#REF!</definedName>
    <definedName name="pre_payy" localSheetId="3">#REF!</definedName>
    <definedName name="pre_payy">#REF!</definedName>
    <definedName name="Princ" localSheetId="5">#REF!</definedName>
    <definedName name="Princ" localSheetId="0">#REF!</definedName>
    <definedName name="Princ" localSheetId="3">#REF!</definedName>
    <definedName name="Princ" localSheetId="1">#REF!</definedName>
    <definedName name="Princ">#REF!</definedName>
    <definedName name="_xlnm.Print_Area" localSheetId="5">'TZOKER   15 ΑΡ ΣΤΗΛΕΣ 13 PDF'!$A$1:$O$49</definedName>
    <definedName name="_xlnm.Print_Area" localSheetId="0">'ΟΔΗΓΙΕΣ ΤΥΠΟΠΟΙΗΜΕΝΩΝ ΟΠΑΠ   '!$CV$53:$DJ$65</definedName>
    <definedName name="_xlnm.Print_Area" localSheetId="3">'ΤΖΟΚΕΡ 15 ΑΡ ΣΤΗΛΕΣ 13 ΔΙΣΜ'!$C$59:$P$65</definedName>
    <definedName name="_xlnm.Print_Area" localSheetId="1">'ΤΥΠ  34  ΑΡ 9  ΣΤ 9   '!$H$51:$Q$62</definedName>
    <definedName name="Print_Area_Reset" localSheetId="5">OFFSET('TZOKER   15 ΑΡ ΣΤΗΛΕΣ 13 PDF'!Full_Print,0,0,[0]!Last_Row)</definedName>
    <definedName name="Print_Area_Reset" localSheetId="0">OFFSET('ΟΔΗΓΙΕΣ ΤΥΠΟΠΟΙΗΜΕΝΩΝ ΟΠΑΠ   '!Full_Print,0,0,'ΟΔΗΓΙΕΣ ΤΥΠΟΠΟΙΗΜΕΝΩΝ ΟΠΑΠ   '!Last_Row)</definedName>
    <definedName name="Print_Area_Reset" localSheetId="3">OFFSET('ΤΖΟΚΕΡ 15 ΑΡ ΣΤΗΛΕΣ 13 ΔΙΣΜ'!Full_Print,0,0,Last_Row)</definedName>
    <definedName name="Print_Area_Reset" localSheetId="2">OFFSET(Full_Print,0,0,Last_Row)</definedName>
    <definedName name="Print_Area_Reset" localSheetId="1">OFFSET('ΤΥΠ  34  ΑΡ 9  ΣΤ 9   '!Full_Print,0,0,'ΤΥΠ  34  ΑΡ 9  ΣΤ 9   '!Last_Row)</definedName>
    <definedName name="Print_Area_Reset">OFFSET(Full_Print,0,0,Last_Row)</definedName>
    <definedName name="prits" localSheetId="5">#REF!</definedName>
    <definedName name="prits" localSheetId="0">#REF!</definedName>
    <definedName name="prits" localSheetId="3">#REF!</definedName>
    <definedName name="prits">#REF!</definedName>
    <definedName name="Sched_Pay" localSheetId="5">#REF!</definedName>
    <definedName name="Sched_Pay" localSheetId="0">#REF!</definedName>
    <definedName name="Sched_Pay" localSheetId="3">#REF!</definedName>
    <definedName name="Sched_Pay" localSheetId="1">#REF!</definedName>
    <definedName name="Sched_Pay">#REF!</definedName>
    <definedName name="Scheduled_Extra_Payments" localSheetId="5">#REF!</definedName>
    <definedName name="Scheduled_Extra_Payments" localSheetId="0">#REF!</definedName>
    <definedName name="Scheduled_Extra_Payments" localSheetId="3">#REF!</definedName>
    <definedName name="Scheduled_Extra_Payments" localSheetId="1">#REF!</definedName>
    <definedName name="Scheduled_Extra_Payments">#REF!</definedName>
    <definedName name="Scheduled_Interest_Rate" localSheetId="5">#REF!</definedName>
    <definedName name="Scheduled_Interest_Rate" localSheetId="0">#REF!</definedName>
    <definedName name="Scheduled_Interest_Rate" localSheetId="3">#REF!</definedName>
    <definedName name="Scheduled_Interest_Rate" localSheetId="1">#REF!</definedName>
    <definedName name="Scheduled_Interest_Rate">#REF!</definedName>
    <definedName name="Scheduled_Monthly_Payment" localSheetId="5">#REF!</definedName>
    <definedName name="Scheduled_Monthly_Payment" localSheetId="0">#REF!</definedName>
    <definedName name="Scheduled_Monthly_Payment" localSheetId="3">#REF!</definedName>
    <definedName name="Scheduled_Monthly_Payment" localSheetId="1">#REF!</definedName>
    <definedName name="Scheduled_Monthly_Payment">#REF!</definedName>
    <definedName name="sed_sed_play" localSheetId="5">#REF!</definedName>
    <definedName name="sed_sed_play" localSheetId="0">#REF!</definedName>
    <definedName name="sed_sed_play" localSheetId="3">#REF!</definedName>
    <definedName name="sed_sed_play">#REF!</definedName>
    <definedName name="sef_makr_name" localSheetId="5">#REF!</definedName>
    <definedName name="sef_makr_name" localSheetId="0">#REF!</definedName>
    <definedName name="sef_makr_name" localSheetId="3">#REF!</definedName>
    <definedName name="sef_makr_name">#REF!</definedName>
    <definedName name="stadar_play" localSheetId="5">#REF!</definedName>
    <definedName name="stadar_play" localSheetId="0">#REF!</definedName>
    <definedName name="stadar_play" localSheetId="3">#REF!</definedName>
    <definedName name="stadar_play">#REF!</definedName>
    <definedName name="tolt_pay" localSheetId="5">#REF!</definedName>
    <definedName name="tolt_pay" localSheetId="0">#REF!</definedName>
    <definedName name="tolt_pay" localSheetId="3">#REF!</definedName>
    <definedName name="tolt_pay">#REF!</definedName>
    <definedName name="Total_Interest" localSheetId="5">#REF!</definedName>
    <definedName name="Total_Interest" localSheetId="0">#REF!</definedName>
    <definedName name="Total_Interest" localSheetId="3">#REF!</definedName>
    <definedName name="Total_Interest" localSheetId="1">#REF!</definedName>
    <definedName name="Total_Interest">#REF!</definedName>
    <definedName name="total_kyr" localSheetId="5">#REF!</definedName>
    <definedName name="total_kyr" localSheetId="0">#REF!</definedName>
    <definedName name="total_kyr" localSheetId="3">#REF!</definedName>
    <definedName name="total_kyr">#REF!</definedName>
    <definedName name="Total_Pay" localSheetId="5">#REF!</definedName>
    <definedName name="Total_Pay" localSheetId="0">#REF!</definedName>
    <definedName name="Total_Pay" localSheetId="3">#REF!</definedName>
    <definedName name="Total_Pay" localSheetId="1">#REF!</definedName>
    <definedName name="Total_Pay">#REF!</definedName>
    <definedName name="Total_Payment" localSheetId="5">Scheduled_Payment+Extra_Payment</definedName>
    <definedName name="Total_Payment" localSheetId="0">Scheduled_Payment+Extra_Payment</definedName>
    <definedName name="Total_Payment" localSheetId="3">Scheduled_Payment+Extra_Payment</definedName>
    <definedName name="Total_Payment" localSheetId="2">Scheduled_Payment+Extra_Payment</definedName>
    <definedName name="Total_Payment" localSheetId="1">Scheduled_Payment+Extra_Payment</definedName>
    <definedName name="Total_Payment">Scheduled_Payment+Extra_Payment</definedName>
    <definedName name="ttt" localSheetId="5">#REF!</definedName>
    <definedName name="ttt" localSheetId="0">#REF!</definedName>
    <definedName name="ttt" localSheetId="3">#REF!</definedName>
    <definedName name="ttt">#REF!</definedName>
    <definedName name="ttt_plao" localSheetId="5">Scheduled_Payment+Extra_Payment</definedName>
    <definedName name="ttt_plao" localSheetId="0">Scheduled_Payment+Extra_Payment</definedName>
    <definedName name="ttt_plao" localSheetId="3">Scheduled_Payment+Extra_Payment</definedName>
    <definedName name="ttt_plao" localSheetId="2">Scheduled_Payment+Extra_Payment</definedName>
    <definedName name="ttt_plao" localSheetId="1">Scheduled_Payment+Extra_Payment</definedName>
    <definedName name="ttt_plao">Scheduled_Payment+Extra_Payment</definedName>
    <definedName name="value_kyr" localSheetId="5">IF('TZOKER   15 ΑΡ ΣΤΗΛΕΣ 13 PDF'!lon*'TZOKER   15 ΑΡ ΣΤΗΛΕΣ 13 PDF'!int_rate*'TZOKER   15 ΑΡ ΣΤΗΛΕΣ 13 PDF'!loa_year*'TZOKER   15 ΑΡ ΣΤΗΛΕΣ 13 PDF'!lon_star&gt;0,1,0)</definedName>
    <definedName name="value_kyr" localSheetId="0">IF('ΟΔΗΓΙΕΣ ΤΥΠΟΠΟΙΗΜΕΝΩΝ ΟΠΑΠ   '!lon*'ΟΔΗΓΙΕΣ ΤΥΠΟΠΟΙΗΜΕΝΩΝ ΟΠΑΠ   '!int_rate*'ΟΔΗΓΙΕΣ ΤΥΠΟΠΟΙΗΜΕΝΩΝ ΟΠΑΠ   '!loa_year*'ΟΔΗΓΙΕΣ ΤΥΠΟΠΟΙΗΜΕΝΩΝ ΟΠΑΠ   '!lon_star&gt;0,1,0)</definedName>
    <definedName name="value_kyr" localSheetId="3">IF('ΤΖΟΚΕΡ 15 ΑΡ ΣΤΗΛΕΣ 13 ΔΙΣΜ'!lon*'ΤΖΟΚΕΡ 15 ΑΡ ΣΤΗΛΕΣ 13 ΔΙΣΜ'!int_rate*'ΤΖΟΚΕΡ 15 ΑΡ ΣΤΗΛΕΣ 13 ΔΙΣΜ'!loa_year*'ΤΖΟΚΕΡ 15 ΑΡ ΣΤΗΛΕΣ 13 ΔΙΣΜ'!lon_star&gt;0,1,0)</definedName>
    <definedName name="value_kyr" localSheetId="2">IF(lon*int_rate*loa_year*lon_star&gt;0,1,0)</definedName>
    <definedName name="value_kyr" localSheetId="1">IF(lon*int_rate*loa_year*lon_star&gt;0,1,0)</definedName>
    <definedName name="value_kyr">IF(lon*int_rate*loa_year*lon_star&gt;0,1,0)</definedName>
    <definedName name="Values_Entered" localSheetId="5">IF('TZOKER   15 ΑΡ ΣΤΗΛΕΣ 13 PDF'!Loan_Amount*'TZOKER   15 ΑΡ ΣΤΗΛΕΣ 13 PDF'!Interest_Rate*'TZOKER   15 ΑΡ ΣΤΗΛΕΣ 13 PDF'!Loan_Years*'TZOKER   15 ΑΡ ΣΤΗΛΕΣ 13 PDF'!Loan_Start&gt;0,1,0)</definedName>
    <definedName name="Values_Entered" localSheetId="0">IF('ΟΔΗΓΙΕΣ ΤΥΠΟΠΟΙΗΜΕΝΩΝ ΟΠΑΠ   '!Loan_Amount*'ΟΔΗΓΙΕΣ ΤΥΠΟΠΟΙΗΜΕΝΩΝ ΟΠΑΠ   '!Interest_Rate*'ΟΔΗΓΙΕΣ ΤΥΠΟΠΟΙΗΜΕΝΩΝ ΟΠΑΠ   '!Loan_Years*'ΟΔΗΓΙΕΣ ΤΥΠΟΠΟΙΗΜΕΝΩΝ ΟΠΑΠ   '!Loan_Start&gt;0,1,0)</definedName>
    <definedName name="Values_Entered" localSheetId="3">IF('ΤΖΟΚΕΡ 15 ΑΡ ΣΤΗΛΕΣ 13 ΔΙΣΜ'!Loan_Amount*'ΤΖΟΚΕΡ 15 ΑΡ ΣΤΗΛΕΣ 13 ΔΙΣΜ'!Interest_Rate*'ΤΖΟΚΕΡ 15 ΑΡ ΣΤΗΛΕΣ 13 ΔΙΣΜ'!Loan_Years*'ΤΖΟΚΕΡ 15 ΑΡ ΣΤΗΛΕΣ 13 ΔΙΣΜ'!Loan_Start&gt;0,1,0)</definedName>
    <definedName name="Values_Entered" localSheetId="2">IF(Loan_Amount*Interest_Rate*Loan_Years*Loan_Start&gt;0,1,0)</definedName>
    <definedName name="Values_Entered" localSheetId="1">IF('ΤΥΠ  34  ΑΡ 9  ΣΤ 9   '!Loan_Amount*'ΤΥΠ  34  ΑΡ 9  ΣΤ 9   '!Interest_Rate*'ΤΥΠ  34  ΑΡ 9  ΣΤ 9   '!Loan_Years*'ΤΥΠ  34  ΑΡ 9  ΣΤ 9   '!Loan_Start&gt;0,1,0)</definedName>
    <definedName name="Values_Entered">IF(Loan_Amount*Interest_Rate*Loan_Years*Loan_Start&gt;0,1,0)</definedName>
    <definedName name="ΜΝ" localSheetId="5">#REF!</definedName>
    <definedName name="ΜΝ" localSheetId="0">#REF!</definedName>
    <definedName name="ΜΝ" localSheetId="3">#REF!</definedName>
    <definedName name="ΜΝ" localSheetId="1">#REF!</definedName>
    <definedName name="ΜΝ">#REF!</definedName>
    <definedName name="ΝΝΝΝ" localSheetId="5">#REF!</definedName>
    <definedName name="ΝΝΝΝ" localSheetId="0">#REF!</definedName>
    <definedName name="ΝΝΝΝ" localSheetId="3">#REF!</definedName>
    <definedName name="ΝΝΝΝ" localSheetId="1">#REF!</definedName>
    <definedName name="ΝΝΝΝ">#REF!</definedName>
    <definedName name="ΣΣΣ" localSheetId="5">#REF!</definedName>
    <definedName name="ΣΣΣ" localSheetId="0">#REF!</definedName>
    <definedName name="ΣΣΣ" localSheetId="3">#REF!</definedName>
    <definedName name="ΣΣΣ" localSheetId="1">#REF!</definedName>
    <definedName name="ΣΣΣ">#REF!</definedName>
  </definedNames>
  <calcPr calcId="145621"/>
</workbook>
</file>

<file path=xl/calcChain.xml><?xml version="1.0" encoding="utf-8"?>
<calcChain xmlns="http://schemas.openxmlformats.org/spreadsheetml/2006/main">
  <c r="F17" i="5" l="1"/>
  <c r="F87" i="5" l="1"/>
  <c r="F85" i="5"/>
  <c r="F83" i="5"/>
  <c r="F81" i="5"/>
  <c r="F79" i="5"/>
  <c r="F77" i="5"/>
  <c r="F75" i="5"/>
  <c r="F73" i="5"/>
  <c r="F71" i="5"/>
  <c r="F69" i="5"/>
  <c r="F67" i="5"/>
  <c r="F65" i="5"/>
  <c r="F63" i="5"/>
  <c r="F61" i="5"/>
  <c r="F59" i="5"/>
  <c r="F57" i="5"/>
  <c r="F55" i="5"/>
  <c r="F53" i="5"/>
  <c r="F51" i="5"/>
  <c r="F49" i="5"/>
  <c r="F47" i="5"/>
  <c r="F45" i="5"/>
  <c r="F43" i="5"/>
  <c r="F41" i="5"/>
  <c r="F39" i="5"/>
  <c r="F37" i="5"/>
  <c r="F35" i="5"/>
  <c r="F33" i="5"/>
  <c r="F31" i="5"/>
  <c r="F29" i="5"/>
  <c r="F27" i="5"/>
  <c r="F25" i="5"/>
  <c r="F23" i="5"/>
  <c r="F21" i="5"/>
  <c r="F19" i="5"/>
  <c r="F15" i="5"/>
  <c r="AT13" i="5"/>
  <c r="F13" i="5"/>
  <c r="F11" i="5"/>
  <c r="F9" i="5"/>
  <c r="P65" i="4" l="1"/>
  <c r="O65" i="4"/>
  <c r="N65" i="4"/>
  <c r="M65" i="4"/>
  <c r="L65" i="4"/>
  <c r="K65" i="4"/>
  <c r="J65" i="4"/>
  <c r="I65" i="4"/>
  <c r="H65" i="4"/>
  <c r="G65" i="4"/>
  <c r="F65" i="4"/>
  <c r="E65" i="4"/>
  <c r="D65" i="4"/>
  <c r="P64" i="4"/>
  <c r="O64" i="4"/>
  <c r="N64" i="4"/>
  <c r="M64" i="4"/>
  <c r="L64" i="4"/>
  <c r="K64" i="4"/>
  <c r="J64" i="4"/>
  <c r="I64" i="4"/>
  <c r="H64" i="4"/>
  <c r="G64" i="4"/>
  <c r="F64" i="4"/>
  <c r="E64" i="4"/>
  <c r="D64" i="4"/>
  <c r="P63" i="4"/>
  <c r="O63" i="4"/>
  <c r="N63" i="4"/>
  <c r="M63" i="4"/>
  <c r="L63" i="4"/>
  <c r="K63" i="4"/>
  <c r="J63" i="4"/>
  <c r="I63" i="4"/>
  <c r="H63" i="4"/>
  <c r="G63" i="4"/>
  <c r="F63" i="4"/>
  <c r="E63" i="4"/>
  <c r="D63" i="4"/>
  <c r="P62" i="4"/>
  <c r="O62" i="4"/>
  <c r="N62" i="4"/>
  <c r="M62" i="4"/>
  <c r="L62" i="4"/>
  <c r="K62" i="4"/>
  <c r="J62" i="4"/>
  <c r="I62" i="4"/>
  <c r="H62" i="4"/>
  <c r="G62" i="4"/>
  <c r="F62" i="4"/>
  <c r="E62" i="4"/>
  <c r="D62" i="4"/>
  <c r="P61" i="4"/>
  <c r="O61" i="4"/>
  <c r="N61" i="4"/>
  <c r="M61" i="4"/>
  <c r="L61" i="4"/>
  <c r="K61" i="4"/>
  <c r="J61" i="4"/>
  <c r="I61" i="4"/>
  <c r="H61" i="4"/>
  <c r="G61" i="4"/>
  <c r="F61" i="4"/>
  <c r="E61" i="4"/>
  <c r="D61" i="4"/>
  <c r="P60" i="4"/>
  <c r="O60" i="4"/>
  <c r="N60" i="4"/>
  <c r="M60" i="4"/>
  <c r="L60" i="4"/>
  <c r="K60" i="4"/>
  <c r="J60" i="4"/>
  <c r="I60" i="4"/>
  <c r="H60" i="4"/>
  <c r="G60" i="4"/>
  <c r="F60" i="4"/>
  <c r="E60" i="4"/>
  <c r="D60" i="4"/>
  <c r="O40" i="4"/>
  <c r="M40" i="4"/>
  <c r="M41" i="4" s="1"/>
  <c r="K40" i="4"/>
  <c r="I40" i="4"/>
  <c r="G40" i="4"/>
  <c r="E40" i="4"/>
  <c r="C40" i="4"/>
  <c r="C41" i="4" s="1"/>
  <c r="R36" i="4"/>
  <c r="Q36" i="4"/>
  <c r="O36" i="4"/>
  <c r="AX16" i="4" s="1"/>
  <c r="L36" i="4"/>
  <c r="K36" i="4"/>
  <c r="G36" i="4"/>
  <c r="Q35" i="4"/>
  <c r="O35" i="4"/>
  <c r="N35" i="4"/>
  <c r="E35" i="4"/>
  <c r="R35" i="4" s="1"/>
  <c r="C35" i="4"/>
  <c r="Q34" i="4"/>
  <c r="N34" i="4"/>
  <c r="M34" i="4"/>
  <c r="I34" i="4"/>
  <c r="R34" i="4" s="1"/>
  <c r="G34" i="4"/>
  <c r="F34" i="4"/>
  <c r="Q33" i="4"/>
  <c r="G33" i="4"/>
  <c r="F33" i="4"/>
  <c r="AO13" i="4" s="1"/>
  <c r="E33" i="4"/>
  <c r="D33" i="4"/>
  <c r="R33" i="4" s="1"/>
  <c r="C33" i="4"/>
  <c r="R32" i="4"/>
  <c r="Q32" i="4"/>
  <c r="N32" i="4"/>
  <c r="AW12" i="4" s="1"/>
  <c r="K32" i="4"/>
  <c r="H32" i="4"/>
  <c r="D32" i="4"/>
  <c r="R31" i="4"/>
  <c r="Q31" i="4"/>
  <c r="O31" i="4"/>
  <c r="J31" i="4"/>
  <c r="I31" i="4"/>
  <c r="D31" i="4"/>
  <c r="Q30" i="4"/>
  <c r="O30" i="4"/>
  <c r="AX1" i="4" s="1"/>
  <c r="M30" i="4"/>
  <c r="J30" i="4"/>
  <c r="AS10" i="4" s="1"/>
  <c r="H30" i="4"/>
  <c r="Q29" i="4"/>
  <c r="O29" i="4"/>
  <c r="L29" i="4"/>
  <c r="K29" i="4"/>
  <c r="R29" i="4" s="1"/>
  <c r="F29" i="4"/>
  <c r="Q28" i="4"/>
  <c r="N28" i="4"/>
  <c r="AW8" i="4" s="1"/>
  <c r="M28" i="4"/>
  <c r="I28" i="4"/>
  <c r="G28" i="4"/>
  <c r="F28" i="4"/>
  <c r="AO8" i="4" s="1"/>
  <c r="Q27" i="4"/>
  <c r="M27" i="4"/>
  <c r="K27" i="4"/>
  <c r="J27" i="4"/>
  <c r="E27" i="4"/>
  <c r="R27" i="4" s="1"/>
  <c r="Q26" i="4"/>
  <c r="N26" i="4"/>
  <c r="AW6" i="4" s="1"/>
  <c r="L26" i="4"/>
  <c r="AU6" i="4" s="1"/>
  <c r="J26" i="4"/>
  <c r="H26" i="4"/>
  <c r="R26" i="4" s="1"/>
  <c r="Q25" i="4"/>
  <c r="L25" i="4"/>
  <c r="I25" i="4"/>
  <c r="AR5" i="4" s="1"/>
  <c r="H25" i="4"/>
  <c r="E25" i="4"/>
  <c r="R25" i="4" s="1"/>
  <c r="Q24" i="4"/>
  <c r="M24" i="4"/>
  <c r="L24" i="4"/>
  <c r="D24" i="4"/>
  <c r="C24" i="4"/>
  <c r="R24" i="4" s="1"/>
  <c r="Q23" i="4"/>
  <c r="K23" i="4"/>
  <c r="J23" i="4"/>
  <c r="AS3" i="4" s="1"/>
  <c r="I23" i="4"/>
  <c r="H23" i="4"/>
  <c r="C23" i="4"/>
  <c r="R23" i="4" s="1"/>
  <c r="Q22" i="4"/>
  <c r="G22" i="4"/>
  <c r="AP1" i="4" s="1"/>
  <c r="F22" i="4"/>
  <c r="AO1" i="4" s="1"/>
  <c r="E22" i="4"/>
  <c r="AN1" i="4" s="1"/>
  <c r="D22" i="4"/>
  <c r="AM1" i="4" s="1"/>
  <c r="C22" i="4"/>
  <c r="R22" i="4" s="1"/>
  <c r="AX21" i="4"/>
  <c r="AW21" i="4"/>
  <c r="N40" i="4" s="1"/>
  <c r="AV21" i="4"/>
  <c r="AU21" i="4"/>
  <c r="L40" i="4" s="1"/>
  <c r="AT21" i="4"/>
  <c r="AS21" i="4"/>
  <c r="J40" i="4" s="1"/>
  <c r="AR21" i="4"/>
  <c r="AQ21" i="4"/>
  <c r="H40" i="4" s="1"/>
  <c r="AP21" i="4"/>
  <c r="AO21" i="4"/>
  <c r="F40" i="4" s="1"/>
  <c r="AN21" i="4"/>
  <c r="AM21" i="4"/>
  <c r="D40" i="4" s="1"/>
  <c r="AL21" i="4"/>
  <c r="AW16" i="4"/>
  <c r="AV16" i="4"/>
  <c r="AU16" i="4"/>
  <c r="AT16" i="4"/>
  <c r="AS16" i="4"/>
  <c r="AR16" i="4"/>
  <c r="AQ16" i="4"/>
  <c r="AP16" i="4"/>
  <c r="AO16" i="4"/>
  <c r="AN16" i="4"/>
  <c r="AM16" i="4"/>
  <c r="AL16" i="4"/>
  <c r="AX15" i="4"/>
  <c r="AW15" i="4"/>
  <c r="AV15" i="4"/>
  <c r="AU15" i="4"/>
  <c r="AT15" i="4"/>
  <c r="AS15" i="4"/>
  <c r="AR15" i="4"/>
  <c r="AQ15" i="4"/>
  <c r="AP15" i="4"/>
  <c r="AO15" i="4"/>
  <c r="AM15" i="4"/>
  <c r="AL15" i="4"/>
  <c r="AX14" i="4"/>
  <c r="AW14" i="4"/>
  <c r="AV14" i="4"/>
  <c r="AU14" i="4"/>
  <c r="AT14" i="4"/>
  <c r="AS14" i="4"/>
  <c r="AR14" i="4"/>
  <c r="AQ14" i="4"/>
  <c r="AP14" i="4"/>
  <c r="AO14" i="4"/>
  <c r="AN14" i="4"/>
  <c r="AM14" i="4"/>
  <c r="AL14" i="4"/>
  <c r="AX13" i="4"/>
  <c r="AW13" i="4"/>
  <c r="AV13" i="4"/>
  <c r="AU13" i="4"/>
  <c r="AT13" i="4"/>
  <c r="AS13" i="4"/>
  <c r="AR13" i="4"/>
  <c r="AQ13" i="4"/>
  <c r="AP13" i="4"/>
  <c r="AN13" i="4"/>
  <c r="AM13" i="4"/>
  <c r="AL13" i="4"/>
  <c r="AX12" i="4"/>
  <c r="AV12" i="4"/>
  <c r="AU12" i="4"/>
  <c r="AT12" i="4"/>
  <c r="AS12" i="4"/>
  <c r="AR12" i="4"/>
  <c r="AQ12" i="4"/>
  <c r="AP12" i="4"/>
  <c r="AO12" i="4"/>
  <c r="AN12" i="4"/>
  <c r="AM12" i="4"/>
  <c r="AL12" i="4"/>
  <c r="AX11" i="4"/>
  <c r="AW11" i="4"/>
  <c r="AV11" i="4"/>
  <c r="AU11" i="4"/>
  <c r="AT11" i="4"/>
  <c r="AS11" i="4"/>
  <c r="AR11" i="4"/>
  <c r="AQ11" i="4"/>
  <c r="AP11" i="4"/>
  <c r="AO11" i="4"/>
  <c r="AN11" i="4"/>
  <c r="AM11" i="4"/>
  <c r="AL11" i="4"/>
  <c r="AX10" i="4"/>
  <c r="AW10" i="4"/>
  <c r="AV10" i="4"/>
  <c r="AU10" i="4"/>
  <c r="AT10" i="4"/>
  <c r="AR10" i="4"/>
  <c r="AQ10" i="4"/>
  <c r="AP10" i="4"/>
  <c r="AO10" i="4"/>
  <c r="AN10" i="4"/>
  <c r="AM10" i="4"/>
  <c r="AL10" i="4"/>
  <c r="AX9" i="4"/>
  <c r="AW9" i="4"/>
  <c r="AV9" i="4"/>
  <c r="AU9" i="4"/>
  <c r="AT9" i="4"/>
  <c r="AS9" i="4"/>
  <c r="AR9" i="4"/>
  <c r="AQ9" i="4"/>
  <c r="AP9" i="4"/>
  <c r="AO9" i="4"/>
  <c r="AN9" i="4"/>
  <c r="AM9" i="4"/>
  <c r="AL9" i="4"/>
  <c r="AX8" i="4"/>
  <c r="AV8" i="4"/>
  <c r="AU8" i="4"/>
  <c r="AT8" i="4"/>
  <c r="AS8" i="4"/>
  <c r="AR8" i="4"/>
  <c r="AQ8" i="4"/>
  <c r="AP8" i="4"/>
  <c r="AN8" i="4"/>
  <c r="AM8" i="4"/>
  <c r="AL8" i="4"/>
  <c r="AX7" i="4"/>
  <c r="AW7" i="4"/>
  <c r="AV7" i="4"/>
  <c r="AU7" i="4"/>
  <c r="AT7" i="4"/>
  <c r="AS7" i="4"/>
  <c r="AR7" i="4"/>
  <c r="AQ7" i="4"/>
  <c r="AP7" i="4"/>
  <c r="AO7" i="4"/>
  <c r="AN7" i="4"/>
  <c r="AM7" i="4"/>
  <c r="AL7" i="4"/>
  <c r="AX6" i="4"/>
  <c r="AV6" i="4"/>
  <c r="AT6" i="4"/>
  <c r="AS6" i="4"/>
  <c r="AR6" i="4"/>
  <c r="AP6" i="4"/>
  <c r="AO6" i="4"/>
  <c r="AN6" i="4"/>
  <c r="AM6" i="4"/>
  <c r="AL6" i="4"/>
  <c r="AX5" i="4"/>
  <c r="AW5" i="4"/>
  <c r="AV5" i="4"/>
  <c r="AU5" i="4"/>
  <c r="AT5" i="4"/>
  <c r="AS5" i="4"/>
  <c r="AQ5" i="4"/>
  <c r="AP5" i="4"/>
  <c r="AO5" i="4"/>
  <c r="AN5" i="4"/>
  <c r="AM5" i="4"/>
  <c r="AL5" i="4"/>
  <c r="AX4" i="4"/>
  <c r="AW4" i="4"/>
  <c r="AV4" i="4"/>
  <c r="AU4" i="4"/>
  <c r="AT4" i="4"/>
  <c r="AS4" i="4"/>
  <c r="AR4" i="4"/>
  <c r="AQ4" i="4"/>
  <c r="AP4" i="4"/>
  <c r="AO4" i="4"/>
  <c r="AN4" i="4"/>
  <c r="AM4" i="4"/>
  <c r="AL4" i="4"/>
  <c r="AK4" i="4"/>
  <c r="AK5" i="4" s="1"/>
  <c r="AK6" i="4" s="1"/>
  <c r="AK7" i="4" s="1"/>
  <c r="AK8" i="4" s="1"/>
  <c r="AK9" i="4" s="1"/>
  <c r="AK10" i="4" s="1"/>
  <c r="AK11" i="4" s="1"/>
  <c r="AK12" i="4" s="1"/>
  <c r="AK13" i="4" s="1"/>
  <c r="AK14" i="4" s="1"/>
  <c r="AK15" i="4" s="1"/>
  <c r="AK16" i="4" s="1"/>
  <c r="AX3" i="4"/>
  <c r="AW3" i="4"/>
  <c r="AV3" i="4"/>
  <c r="AU3" i="4"/>
  <c r="AT3" i="4"/>
  <c r="AR3" i="4"/>
  <c r="AQ3" i="4"/>
  <c r="AP3" i="4"/>
  <c r="AO3" i="4"/>
  <c r="AN3" i="4"/>
  <c r="AM3" i="4"/>
  <c r="AL3" i="4"/>
  <c r="AK3" i="4"/>
  <c r="AX2" i="4"/>
  <c r="AW2" i="4"/>
  <c r="AV2" i="4"/>
  <c r="AV18" i="4" s="1"/>
  <c r="M39" i="4" s="1"/>
  <c r="AV19" i="4" s="1"/>
  <c r="AU2" i="4"/>
  <c r="AT2" i="4"/>
  <c r="AT18" i="4" s="1"/>
  <c r="K39" i="4" s="1"/>
  <c r="AT19" i="4" s="1"/>
  <c r="AS2" i="4"/>
  <c r="AR2" i="4"/>
  <c r="AQ2" i="4"/>
  <c r="AV1" i="4"/>
  <c r="AT1" i="4"/>
  <c r="AS1" i="4"/>
  <c r="AR1" i="4"/>
  <c r="AQ1" i="4"/>
  <c r="F242" i="3"/>
  <c r="F243" i="3" s="1"/>
  <c r="F244" i="3" s="1"/>
  <c r="F245" i="3" s="1"/>
  <c r="F246" i="3" s="1"/>
  <c r="F247" i="3" s="1"/>
  <c r="F248" i="3" s="1"/>
  <c r="F249" i="3" s="1"/>
  <c r="F250" i="3" s="1"/>
  <c r="F251" i="3" s="1"/>
  <c r="F252" i="3" s="1"/>
  <c r="F253" i="3" s="1"/>
  <c r="F254" i="3" s="1"/>
  <c r="F255" i="3" s="1"/>
  <c r="F256" i="3" s="1"/>
  <c r="F257" i="3" s="1"/>
  <c r="F258" i="3" s="1"/>
  <c r="F259" i="3" s="1"/>
  <c r="F260" i="3" s="1"/>
  <c r="F261" i="3" s="1"/>
  <c r="F262" i="3" s="1"/>
  <c r="F263" i="3" s="1"/>
  <c r="F264" i="3" s="1"/>
  <c r="Q61" i="1"/>
  <c r="P61" i="1"/>
  <c r="O61" i="1"/>
  <c r="N61" i="1"/>
  <c r="M61" i="1"/>
  <c r="L61" i="1"/>
  <c r="K61" i="1"/>
  <c r="J61" i="1"/>
  <c r="I61" i="1"/>
  <c r="R33" i="1"/>
  <c r="P33" i="1"/>
  <c r="Q60" i="1" s="1"/>
  <c r="O33" i="1"/>
  <c r="P60" i="1" s="1"/>
  <c r="L33" i="1"/>
  <c r="M60" i="1" s="1"/>
  <c r="J33" i="1"/>
  <c r="K60" i="1" s="1"/>
  <c r="H33" i="1"/>
  <c r="I60" i="1" s="1"/>
  <c r="S32" i="1"/>
  <c r="R32" i="1"/>
  <c r="P32" i="1"/>
  <c r="Q59" i="1" s="1"/>
  <c r="O32" i="1"/>
  <c r="N32" i="1"/>
  <c r="O60" i="1" s="1"/>
  <c r="L32" i="1"/>
  <c r="M59" i="1" s="1"/>
  <c r="K32" i="1"/>
  <c r="L60" i="1" s="1"/>
  <c r="S31" i="1"/>
  <c r="R31" i="1"/>
  <c r="P31" i="1"/>
  <c r="Q58" i="1" s="1"/>
  <c r="N31" i="1"/>
  <c r="O59" i="1" s="1"/>
  <c r="M31" i="1"/>
  <c r="N60" i="1" s="1"/>
  <c r="L31" i="1"/>
  <c r="M58" i="1" s="1"/>
  <c r="I31" i="1"/>
  <c r="J60" i="1" s="1"/>
  <c r="R30" i="1"/>
  <c r="P30" i="1"/>
  <c r="BE8" i="1" s="1"/>
  <c r="K30" i="1"/>
  <c r="L59" i="1" s="1"/>
  <c r="J30" i="1"/>
  <c r="K59" i="1" s="1"/>
  <c r="I30" i="1"/>
  <c r="J59" i="1" s="1"/>
  <c r="H30" i="1"/>
  <c r="I59" i="1" s="1"/>
  <c r="BB16" i="1"/>
  <c r="M37" i="1" s="1"/>
  <c r="S29" i="1"/>
  <c r="R29" i="1"/>
  <c r="P29" i="1"/>
  <c r="Q56" i="1" s="1"/>
  <c r="O29" i="1"/>
  <c r="P58" i="1" s="1"/>
  <c r="M29" i="1"/>
  <c r="BB7" i="1" s="1"/>
  <c r="L29" i="1"/>
  <c r="M57" i="1" s="1"/>
  <c r="K29" i="1"/>
  <c r="L58" i="1" s="1"/>
  <c r="S28" i="1"/>
  <c r="R28" i="1"/>
  <c r="O28" i="1"/>
  <c r="P57" i="1" s="1"/>
  <c r="N28" i="1"/>
  <c r="O58" i="1" s="1"/>
  <c r="M28" i="1"/>
  <c r="N58" i="1" s="1"/>
  <c r="J28" i="1"/>
  <c r="K58" i="1" s="1"/>
  <c r="I28" i="1"/>
  <c r="J58" i="1" s="1"/>
  <c r="S27" i="1"/>
  <c r="R27" i="1"/>
  <c r="N27" i="1"/>
  <c r="O57" i="1" s="1"/>
  <c r="M27" i="1"/>
  <c r="N57" i="1" s="1"/>
  <c r="K27" i="1"/>
  <c r="L57" i="1" s="1"/>
  <c r="J27" i="1"/>
  <c r="K57" i="1" s="1"/>
  <c r="H27" i="1"/>
  <c r="I58" i="1" s="1"/>
  <c r="S26" i="1"/>
  <c r="R26" i="1"/>
  <c r="O26" i="1"/>
  <c r="P56" i="1" s="1"/>
  <c r="N26" i="1"/>
  <c r="O56" i="1" s="1"/>
  <c r="M26" i="1"/>
  <c r="N56" i="1" s="1"/>
  <c r="I26" i="1"/>
  <c r="J57" i="1" s="1"/>
  <c r="H26" i="1"/>
  <c r="I57" i="1" s="1"/>
  <c r="S25" i="1"/>
  <c r="R25" i="1"/>
  <c r="L25" i="1"/>
  <c r="BA3" i="1" s="1"/>
  <c r="K25" i="1"/>
  <c r="L56" i="1" s="1"/>
  <c r="J25" i="1"/>
  <c r="K56" i="1" s="1"/>
  <c r="I25" i="1"/>
  <c r="J56" i="1" s="1"/>
  <c r="H25" i="1"/>
  <c r="I56" i="1" s="1"/>
  <c r="BE16" i="1"/>
  <c r="P37" i="1" s="1"/>
  <c r="BD16" i="1"/>
  <c r="O37" i="1" s="1"/>
  <c r="AX16" i="1"/>
  <c r="I37" i="1" s="1"/>
  <c r="AW16" i="1"/>
  <c r="H37" i="1" s="1"/>
  <c r="BE11" i="1"/>
  <c r="BD11" i="1"/>
  <c r="BC11" i="1"/>
  <c r="BB11" i="1"/>
  <c r="BA11" i="1"/>
  <c r="AZ11" i="1"/>
  <c r="AX11" i="1"/>
  <c r="BC10" i="1"/>
  <c r="BB10" i="1"/>
  <c r="BA10" i="1"/>
  <c r="AY10" i="1"/>
  <c r="AX10" i="1"/>
  <c r="AW10" i="1"/>
  <c r="BE9" i="1"/>
  <c r="BD9" i="1"/>
  <c r="BC9" i="1"/>
  <c r="BA9" i="1"/>
  <c r="AZ9" i="1"/>
  <c r="AY9" i="1"/>
  <c r="AX9" i="1"/>
  <c r="AW9" i="1"/>
  <c r="BD8" i="1"/>
  <c r="BC8" i="1"/>
  <c r="BB8" i="1"/>
  <c r="BA8" i="1"/>
  <c r="AX8" i="1"/>
  <c r="BD7" i="1"/>
  <c r="BC7" i="1"/>
  <c r="BA7" i="1"/>
  <c r="AZ7" i="1"/>
  <c r="AY7" i="1"/>
  <c r="AX7" i="1"/>
  <c r="AW7" i="1"/>
  <c r="BE6" i="1"/>
  <c r="BC6" i="1"/>
  <c r="BB6" i="1"/>
  <c r="BA6" i="1"/>
  <c r="AZ6" i="1"/>
  <c r="AY6" i="1"/>
  <c r="AX6" i="1"/>
  <c r="AW6" i="1"/>
  <c r="BE5" i="1"/>
  <c r="BD5" i="1"/>
  <c r="BC5" i="1"/>
  <c r="BA5" i="1"/>
  <c r="AZ5" i="1"/>
  <c r="AX5" i="1"/>
  <c r="AW5" i="1"/>
  <c r="AV5" i="1"/>
  <c r="AV6" i="1" s="1"/>
  <c r="AV7" i="1" s="1"/>
  <c r="AV8" i="1" s="1"/>
  <c r="AV9" i="1" s="1"/>
  <c r="AV10" i="1" s="1"/>
  <c r="AV11" i="1" s="1"/>
  <c r="BE4" i="1"/>
  <c r="BB4" i="1"/>
  <c r="BA4" i="1"/>
  <c r="AZ4" i="1"/>
  <c r="AY4" i="1"/>
  <c r="AX4" i="1"/>
  <c r="AW4" i="1"/>
  <c r="AV4" i="1"/>
  <c r="BE3" i="1"/>
  <c r="BD3" i="1"/>
  <c r="BC3" i="1"/>
  <c r="BB3" i="1"/>
  <c r="AY3" i="1"/>
  <c r="AX3" i="1"/>
  <c r="AW3" i="1"/>
  <c r="BA2" i="1"/>
  <c r="AX2" i="1"/>
  <c r="AY11" i="1" l="1"/>
  <c r="AZ8" i="1"/>
  <c r="AY8" i="1"/>
  <c r="AW2" i="1"/>
  <c r="AZ2" i="1"/>
  <c r="AW8" i="1"/>
  <c r="BA13" i="1"/>
  <c r="L36" i="1" s="1"/>
  <c r="BA14" i="1" s="1"/>
  <c r="BE2" i="1"/>
  <c r="BE7" i="1"/>
  <c r="BD6" i="1"/>
  <c r="BD2" i="1"/>
  <c r="AY5" i="1"/>
  <c r="BB2" i="1"/>
  <c r="BB5" i="1"/>
  <c r="BC4" i="1"/>
  <c r="BC13" i="1" s="1"/>
  <c r="N36" i="1" s="1"/>
  <c r="BC14" i="1" s="1"/>
  <c r="BC2" i="1"/>
  <c r="BD4" i="1"/>
  <c r="AX13" i="1"/>
  <c r="I36" i="1" s="1"/>
  <c r="AX14" i="1" s="1"/>
  <c r="M56" i="1"/>
  <c r="AZ3" i="1"/>
  <c r="AM2" i="4"/>
  <c r="AO2" i="4"/>
  <c r="AP2" i="4"/>
  <c r="AP18" i="4" s="1"/>
  <c r="G39" i="4" s="1"/>
  <c r="AP19" i="4" s="1"/>
  <c r="AW1" i="4"/>
  <c r="AU1" i="4"/>
  <c r="AU18" i="4"/>
  <c r="L39" i="4" s="1"/>
  <c r="AU19" i="4" s="1"/>
  <c r="AW18" i="4"/>
  <c r="N39" i="4" s="1"/>
  <c r="AW19" i="4" s="1"/>
  <c r="AL2" i="4"/>
  <c r="AL18" i="4" s="1"/>
  <c r="C39" i="4" s="1"/>
  <c r="AL19" i="4" s="1"/>
  <c r="AM18" i="4"/>
  <c r="D39" i="4" s="1"/>
  <c r="AM19" i="4" s="1"/>
  <c r="AN2" i="4"/>
  <c r="AL1" i="4"/>
  <c r="AX18" i="4"/>
  <c r="O39" i="4" s="1"/>
  <c r="AX19" i="4" s="1"/>
  <c r="G41" i="4"/>
  <c r="L41" i="4"/>
  <c r="AR18" i="4"/>
  <c r="I39" i="4" s="1"/>
  <c r="AR19" i="4" s="1"/>
  <c r="AO18" i="4"/>
  <c r="F39" i="4" s="1"/>
  <c r="AO19" i="4" s="1"/>
  <c r="AS18" i="4"/>
  <c r="J39" i="4" s="1"/>
  <c r="AS19" i="4" s="1"/>
  <c r="K41" i="4"/>
  <c r="AN15" i="4"/>
  <c r="R30" i="4"/>
  <c r="R28" i="4"/>
  <c r="AQ6" i="4"/>
  <c r="AQ18" i="4" s="1"/>
  <c r="H39" i="4" s="1"/>
  <c r="AQ19" i="4" s="1"/>
  <c r="AW11" i="1"/>
  <c r="AY2" i="1"/>
  <c r="BB9" i="1"/>
  <c r="AZ10" i="1"/>
  <c r="BC16" i="1"/>
  <c r="N37" i="1" s="1"/>
  <c r="S33" i="1"/>
  <c r="N59" i="1"/>
  <c r="S30" i="1"/>
  <c r="Q57" i="1"/>
  <c r="P59" i="1"/>
  <c r="BD10" i="1"/>
  <c r="AY16" i="1"/>
  <c r="J37" i="1" s="1"/>
  <c r="BE10" i="1"/>
  <c r="AZ16" i="1"/>
  <c r="K37" i="1" s="1"/>
  <c r="BA16" i="1"/>
  <c r="L37" i="1" s="1"/>
  <c r="N38" i="1" l="1"/>
  <c r="AY13" i="1"/>
  <c r="J36" i="1" s="1"/>
  <c r="AY14" i="1" s="1"/>
  <c r="L38" i="1"/>
  <c r="AZ13" i="1"/>
  <c r="K36" i="1" s="1"/>
  <c r="AZ14" i="1" s="1"/>
  <c r="AW13" i="1"/>
  <c r="I38" i="1"/>
  <c r="BE13" i="1"/>
  <c r="P36" i="1" s="1"/>
  <c r="P38" i="1" s="1"/>
  <c r="J38" i="1"/>
  <c r="BB13" i="1"/>
  <c r="M36" i="1" s="1"/>
  <c r="BB14" i="1" s="1"/>
  <c r="BD13" i="1"/>
  <c r="O36" i="1" s="1"/>
  <c r="O38" i="1" s="1"/>
  <c r="D41" i="4"/>
  <c r="N41" i="4"/>
  <c r="F41" i="4"/>
  <c r="AN18" i="4"/>
  <c r="E50" i="4" s="1"/>
  <c r="E39" i="4"/>
  <c r="E51" i="4"/>
  <c r="E47" i="4"/>
  <c r="E46" i="4"/>
  <c r="H41" i="4"/>
  <c r="O41" i="4"/>
  <c r="I41" i="4"/>
  <c r="J41" i="4"/>
  <c r="H36" i="1"/>
  <c r="M38" i="1"/>
  <c r="BD14" i="1" l="1"/>
  <c r="K38" i="1"/>
  <c r="BE14" i="1"/>
  <c r="E27" i="1"/>
  <c r="E29" i="1"/>
  <c r="E25" i="1"/>
  <c r="E26" i="1"/>
  <c r="E30" i="1"/>
  <c r="E28" i="1"/>
  <c r="E49" i="4"/>
  <c r="E48" i="4"/>
  <c r="AN19" i="4"/>
  <c r="E41" i="4"/>
  <c r="AW14" i="1"/>
  <c r="H38" i="1"/>
  <c r="H50" i="4" l="1"/>
  <c r="H49" i="4"/>
  <c r="H48" i="4"/>
  <c r="H51" i="4"/>
  <c r="B52" i="4" s="1"/>
  <c r="H47" i="4"/>
  <c r="D37" i="1"/>
  <c r="C38" i="1" s="1"/>
  <c r="D36" i="1"/>
  <c r="D35" i="1"/>
  <c r="D34" i="1"/>
  <c r="D33" i="1"/>
</calcChain>
</file>

<file path=xl/comments1.xml><?xml version="1.0" encoding="utf-8"?>
<comments xmlns="http://schemas.openxmlformats.org/spreadsheetml/2006/main">
  <authors>
    <author>2 monster</author>
  </authors>
  <commentList>
    <comment ref="C13" authorId="0">
      <text>
        <r>
          <rPr>
            <sz val="14"/>
            <color indexed="81"/>
            <rFont val="Tahoma"/>
            <family val="2"/>
            <charset val="161"/>
          </rPr>
          <t>ΚΥΡ</t>
        </r>
        <r>
          <rPr>
            <sz val="8"/>
            <color indexed="81"/>
            <rFont val="Tahoma"/>
            <family val="2"/>
            <charset val="161"/>
          </rPr>
          <t xml:space="preserve">
</t>
        </r>
        <r>
          <rPr>
            <b/>
            <sz val="14"/>
            <color indexed="10"/>
            <rFont val="Tahoma"/>
            <family val="2"/>
            <charset val="161"/>
          </rPr>
          <t xml:space="preserve"> 
ΕΔΏ  ΣΤΗΝ ΕΠΙΛΟΓΗ ΓΡΑΨΕ ΚΑΘΕΤΑ ( Χ ) ΑΡΙΘΜΟΥΣ ΓΡΑΨΤΕ  ΤΟΥΣ ΑΡΙΘΜΟΥΣ ΤΟΥ ΑΝΤΙΣΤΟΙΧΟΥ ΤΥΠΟΠΟΙΗΜΕΝΟΥ ΟΠΑΠ ΜΕ ΤΗΝ ΑΥΞΟΥΣΑ ΣΕΙΡΑ ΠΟΥ ΤΟΥΣ ΓΡΑΨΑΤΕ ΣΤΟ ΔΕΛΤΙΟ ΟΠΑΠ.
ΓΡΑΦΟΝΤΑΣ ΚΑΙ ΤΗΝ ΝΙΚ ΣΤΗΛΗ  ΤΖΟΚΕΡ  ΘΑ  ΔΕΙΤΕ  ΑΝΑΛΥΤΙΚΑ ΤΙΣ  ΕΠΙΤΥΧΙΕΣ  ΚΑΙ ΤΙΣ  ΑΠΟΔΟΣΕΙΣ  +1 ΑΝ  ΕΧΕΤΕ  ΠΙΑΣΕΙ  ΚΑΙ  ΤΟΝ ΑΡΙΘΜΟ ΤΖΟΚΕΡ ( 1 - 20 ).
ΕΙΣΑΓΩΓΗ ΤΖΟΚΕΡ (1-20).ΣΤΗΝ ΕΠΙΛΟΓΗ ΒΑΛΕ  ΤΖΟΚΕΡ  ΓΡΑΨΤΕ ΣΤΟ ΠΡΩΤΟ ΚΕΛΙ  ΤΟΝ ΑΡΙΘΜΟ  ΤΖΟΚΕΡ ΠΟΥ  ΕΧΕΤΕ  ΠΑΙΞΕΙ  ΚΑΙ  ΚΕΡΔΙΖΕΙ.ΜΑΡΚΑΡΕΤΕ ΤΟΝ ΑΡΙΘΜΟ  ΚΑΙ ΣΥΡΤΕ ΤΟΝ ΣΕ ΟΛΕΣ ΤΙΣ  ΣΤΗΛΕΣ  ΜΕΧΡΙ  ΤΟ  ΤΕΛΟΣ.ΕΤΣΙ ΘΑ  ΔΕΙΤΕ  ΤΙΣ  ΕΠΙΤΥΧΙΕΣ +1 
ΑΝ ΔΕΝ ΕΧΕΤΕ  ΕΠΙΛΕΞΕΙ  ΤΟ  ΤΖΟΚΕΡ ΠΟΥ ΚΕΡΔΙΖΕΙ ΜΑΡΚΑΡΕΤΕ  ΟΛΕΣ  ΤΙΣ  ΣΤΗΛΕΣ  ΤΖΟΚΕΡ ΚΑΙ  ΠΑΤΗΣΤΕ  ΤΟ  DEL .ΕΤΣΙ  ΘΑ  ΔΙΑΓΡΑΦΕΙ Ο ΑΡΙΘΜΟΣ  ΤΖΟΚΕΡ ΚΑΤΩ ΑΠΟ ΟΛΕΣ ΤΙΣ  ΣΤΗΛΕΣ ΚΑΙ  ΘΑ  ΦΑΙΝΟΝΤΑΙ ΜΟΝΟ  ΟΙ ΑΠΟΔΟΣΕΙΣ  ΣΤΙΣ  5άδες.(δεν θα  δειχνει επιτυχίες +1
</t>
        </r>
      </text>
    </comment>
  </commentList>
</comments>
</file>

<file path=xl/sharedStrings.xml><?xml version="1.0" encoding="utf-8"?>
<sst xmlns="http://schemas.openxmlformats.org/spreadsheetml/2006/main" count="9639" uniqueCount="982">
  <si>
    <t>VER. 7</t>
  </si>
  <si>
    <t>Κωδικός</t>
  </si>
  <si>
    <t>Περιγραφή</t>
  </si>
  <si>
    <t>Απόδοση 100%</t>
  </si>
  <si>
    <t>Ποσοστά  για  5άρι</t>
  </si>
  <si>
    <t xml:space="preserve"> 1)      45</t>
  </si>
  <si>
    <t xml:space="preserve">    5 από   7  Στήλες     5</t>
  </si>
  <si>
    <t xml:space="preserve">   4 στα  5</t>
  </si>
  <si>
    <t xml:space="preserve">  23.8% για 5 επιτ.</t>
  </si>
  <si>
    <t xml:space="preserve"> 2)      35</t>
  </si>
  <si>
    <t xml:space="preserve">    5 από   8  Στήλες     6</t>
  </si>
  <si>
    <t xml:space="preserve">  10.7% για 5 επιτ.</t>
  </si>
  <si>
    <t xml:space="preserve"> 3)      25</t>
  </si>
  <si>
    <t xml:space="preserve">    5 από   9  Στήλες    30</t>
  </si>
  <si>
    <t xml:space="preserve">   4 στα  4</t>
  </si>
  <si>
    <t>ΟΔΗΓΙΕΣ</t>
  </si>
  <si>
    <t xml:space="preserve"> 4)      34</t>
  </si>
  <si>
    <t xml:space="preserve">    5 από   9  Στήλες     9</t>
  </si>
  <si>
    <t xml:space="preserve">   7.1% για 5 επιτ.</t>
  </si>
  <si>
    <t xml:space="preserve">ΒΑΛΕ  ΤΟ  </t>
  </si>
  <si>
    <t xml:space="preserve"> 5)      23</t>
  </si>
  <si>
    <t xml:space="preserve">    5 από  10  Στήλες    51</t>
  </si>
  <si>
    <t xml:space="preserve">  20.2% για 5 επιτ.</t>
  </si>
  <si>
    <t>ΠΟΝΤΙΚΙ</t>
  </si>
  <si>
    <t xml:space="preserve"> 6)      24</t>
  </si>
  <si>
    <t xml:space="preserve">    5 από  10  Στήλες    14</t>
  </si>
  <si>
    <t xml:space="preserve">   5.6% για 5 επιτ.</t>
  </si>
  <si>
    <t>ΕΔΏ</t>
  </si>
  <si>
    <t xml:space="preserve"> 7)      15</t>
  </si>
  <si>
    <t xml:space="preserve">    5 από  11  Στήλες    22</t>
  </si>
  <si>
    <t xml:space="preserve">   4.8% για 5 επιτ.</t>
  </si>
  <si>
    <t>ΔΙΑΛΟΓΗ</t>
  </si>
  <si>
    <t xml:space="preserve"> 8)      14</t>
  </si>
  <si>
    <t xml:space="preserve">    5 από  12  Στήλες    38</t>
  </si>
  <si>
    <t>if</t>
  </si>
  <si>
    <t xml:space="preserve"> 9)      13</t>
  </si>
  <si>
    <t xml:space="preserve">    5 από  13  Στήλες    54</t>
  </si>
  <si>
    <t xml:space="preserve">   4.2% για 5 επιτ.</t>
  </si>
  <si>
    <r>
      <t>€€ '' ΤΑΜΕΙΟ "</t>
    </r>
    <r>
      <rPr>
        <sz val="11"/>
        <color rgb="FF00FF00"/>
        <rFont val="Calibri"/>
        <family val="2"/>
        <charset val="161"/>
      </rPr>
      <t>$$</t>
    </r>
  </si>
  <si>
    <t>10)     12</t>
  </si>
  <si>
    <t xml:space="preserve">    5 από  15  Στήλες   118</t>
  </si>
  <si>
    <t xml:space="preserve">   3.9% για 5 επιτ.</t>
  </si>
  <si>
    <t>ΤΖΟΚΕΡ ΔΙΑΛΟΓΗ</t>
  </si>
  <si>
    <t>ΑΡΙΘΜΟΙ</t>
  </si>
  <si>
    <t>ΣΤΗΛΕΣ</t>
  </si>
  <si>
    <t>ΟΠΑΠ  34</t>
  </si>
  <si>
    <t xml:space="preserve">ΠΛΗΡΕΣ  ΣΤΗΛΕΣ </t>
  </si>
  <si>
    <t>ΜΕ 5 ΕΠΙΤΥΧΙΕΣ ΣΤΗΝ ΚΛΗΡΩΣΗ</t>
  </si>
  <si>
    <t xml:space="preserve">ΚΑΤΗΓΟΡΙΑ </t>
  </si>
  <si>
    <t>5άρι</t>
  </si>
  <si>
    <t>4άρι</t>
  </si>
  <si>
    <t>3άρι</t>
  </si>
  <si>
    <t>2άρι</t>
  </si>
  <si>
    <t>ΓΡΑΨΕ</t>
  </si>
  <si>
    <t>ΕΠΙΤΥΧΙΩΝ</t>
  </si>
  <si>
    <t>%</t>
  </si>
  <si>
    <t>MIN</t>
  </si>
  <si>
    <t>MAX</t>
  </si>
  <si>
    <t xml:space="preserve">ΝΙΚΗΤΡΙΑ </t>
  </si>
  <si>
    <t>ΚΑΘΕΤΑ</t>
  </si>
  <si>
    <t>ΠΟΣΕΣ ΦΟΡΕΣ ΠΑΙΖΕΙ</t>
  </si>
  <si>
    <t>5   Σωστά</t>
  </si>
  <si>
    <t>η</t>
  </si>
  <si>
    <t xml:space="preserve"> ΣΤΗΛΗ  ΤΟΥ  ΤΖΟΚΕΡ</t>
  </si>
  <si>
    <t>ΣΗΜΕΙΑ</t>
  </si>
  <si>
    <t>ΕΠΙΤΥΧΙΕΣ</t>
  </si>
  <si>
    <t>A/A</t>
  </si>
  <si>
    <t>9  ΑΡΙΘΜΟΥΣ</t>
  </si>
  <si>
    <t>1η</t>
  </si>
  <si>
    <t>2η</t>
  </si>
  <si>
    <t>3η</t>
  </si>
  <si>
    <t>4η</t>
  </si>
  <si>
    <t>5η</t>
  </si>
  <si>
    <t>6η</t>
  </si>
  <si>
    <t>7η</t>
  </si>
  <si>
    <t>8η</t>
  </si>
  <si>
    <t>9η</t>
  </si>
  <si>
    <t>OI ΑΡΙΘΜΟΙ ΣΑΣ</t>
  </si>
  <si>
    <t>ΚΆΘΕ  ΑΡΙΘΜΟΣ</t>
  </si>
  <si>
    <t>-</t>
  </si>
  <si>
    <t xml:space="preserve"> -</t>
  </si>
  <si>
    <t>ME  4  ΕΠΙΤΥΧΙΕΣ ΣΥΗΝ ΚΛΗΡΩΣΗ</t>
  </si>
  <si>
    <t>3άρι-α</t>
  </si>
  <si>
    <t>4   Σωστά</t>
  </si>
  <si>
    <t>4άρι-α</t>
  </si>
  <si>
    <t>ΜΕ 3 ΕΠΙΤΥΧΙΕΣ ΣΤΗΝ ΚΛΗΡΩΣΗ</t>
  </si>
  <si>
    <t>ΣΥΓΚΕΝΤΡΩΤΙΚΕΣ ΕΠΙΤΥΧΙΕΣ</t>
  </si>
  <si>
    <t>1+1</t>
  </si>
  <si>
    <t>3   Σωστά</t>
  </si>
  <si>
    <t>2+1</t>
  </si>
  <si>
    <t xml:space="preserve">ΒΑΛΕ  ΤΖΟΚΕΡ </t>
  </si>
  <si>
    <t>3+1</t>
  </si>
  <si>
    <t>ΜΕ 2 ΕΠΙΤΥΧΙΕΣ ΣΤΗΝ ΚΛΗΡΩΣΗ</t>
  </si>
  <si>
    <t>4+1</t>
  </si>
  <si>
    <t>ΑΠΟΔΟΣΗ  ΣΤΗΛΗΣ</t>
  </si>
  <si>
    <t>5+1</t>
  </si>
  <si>
    <t>ΑΠΟΔΟΣΗ  ΤΖΟΚΕΡ +1</t>
  </si>
  <si>
    <t>ΕΠΙΤΥΧΙΕΣ  + 1</t>
  </si>
  <si>
    <t>2   Σωστά</t>
  </si>
  <si>
    <t>ΜΕ 1 ΕΠΙΤΥΧΙΑ  ΣΤΗΝ ΚΛΗΡΩΣΗ</t>
  </si>
  <si>
    <t xml:space="preserve"> </t>
  </si>
  <si>
    <t>1   Σωστά</t>
  </si>
  <si>
    <t>Α/Α</t>
  </si>
  <si>
    <t>TZOK</t>
  </si>
  <si>
    <t>ΟΠΑΠ  25</t>
  </si>
  <si>
    <t xml:space="preserve">ΠΛΗΡΕΣ  ΣΤΗΛΕΣ  </t>
  </si>
  <si>
    <t>ME  4  ΕΠΙΤΥΧΙΕΣ ΣΤΗΝ ΚΛΗΡΩΣΗ</t>
  </si>
  <si>
    <t xml:space="preserve">                      ΜΕ 1 ΕΠΙΤΥΧΙA ΣΤΗΝ ΚΛΗΡΩΣΗ</t>
  </si>
  <si>
    <t>ΚΑΤΗΓΟΡΙΑ  ΣΥΣΤΗΜΑΤΩΝ</t>
  </si>
  <si>
    <t>ΑΝΑΠΤΥΞΗ ΣΕ</t>
  </si>
  <si>
    <t>ΑΠΟΔΟΣΗ</t>
  </si>
  <si>
    <t>M- 7</t>
  </si>
  <si>
    <t>ΜΕΤΑΒΛΗΤΑ  ΤΖΟΚΕΡ</t>
  </si>
  <si>
    <r>
      <rPr>
        <b/>
        <sz val="12"/>
        <color rgb="FFFFFF00"/>
        <rFont val="Arial"/>
        <family val="2"/>
        <charset val="161"/>
      </rPr>
      <t>5</t>
    </r>
    <r>
      <rPr>
        <b/>
        <sz val="13"/>
        <color rgb="FFFFFF00"/>
        <rFont val="Arial"/>
        <family val="2"/>
        <charset val="161"/>
      </rPr>
      <t xml:space="preserve"> </t>
    </r>
    <r>
      <rPr>
        <b/>
        <sz val="13"/>
        <color theme="0"/>
        <rFont val="Arial"/>
        <family val="2"/>
        <charset val="161"/>
      </rPr>
      <t>άδες</t>
    </r>
  </si>
  <si>
    <r>
      <t>100%  4άρι-α  Στα  5</t>
    </r>
    <r>
      <rPr>
        <sz val="11"/>
        <color theme="1"/>
        <rFont val="Calibri"/>
        <family val="2"/>
        <charset val="161"/>
        <scheme val="minor"/>
      </rPr>
      <t/>
    </r>
  </si>
  <si>
    <t>M- 8</t>
  </si>
  <si>
    <r>
      <rPr>
        <b/>
        <sz val="12"/>
        <color rgb="FF00FF00"/>
        <rFont val="Arial"/>
        <family val="2"/>
        <charset val="161"/>
      </rPr>
      <t>ΜΕΤΑΒΛΗΤΑ</t>
    </r>
    <r>
      <rPr>
        <b/>
        <sz val="12"/>
        <color theme="0"/>
        <rFont val="Arial"/>
        <family val="2"/>
        <charset val="161"/>
      </rPr>
      <t xml:space="preserve">  ΤΖΟΚΕΡ</t>
    </r>
  </si>
  <si>
    <r>
      <rPr>
        <b/>
        <sz val="13"/>
        <color rgb="FFFFFF00"/>
        <rFont val="Arial"/>
        <family val="2"/>
        <charset val="161"/>
      </rPr>
      <t xml:space="preserve">5 </t>
    </r>
    <r>
      <rPr>
        <b/>
        <sz val="13"/>
        <color theme="0"/>
        <rFont val="Arial"/>
        <family val="2"/>
        <charset val="161"/>
      </rPr>
      <t>άδες</t>
    </r>
  </si>
  <si>
    <t>M- 9</t>
  </si>
  <si>
    <r>
      <rPr>
        <b/>
        <sz val="13"/>
        <color rgb="FFFFFF00"/>
        <rFont val="Arial"/>
        <family val="2"/>
        <charset val="161"/>
      </rPr>
      <t>5</t>
    </r>
    <r>
      <rPr>
        <sz val="13"/>
        <color theme="1"/>
        <rFont val="Arial"/>
        <family val="2"/>
        <charset val="161"/>
      </rPr>
      <t xml:space="preserve"> </t>
    </r>
    <r>
      <rPr>
        <b/>
        <sz val="13"/>
        <color theme="0"/>
        <rFont val="Arial"/>
        <family val="2"/>
        <charset val="161"/>
      </rPr>
      <t>άδες</t>
    </r>
  </si>
  <si>
    <t>M- 10</t>
  </si>
  <si>
    <t>M- 11</t>
  </si>
  <si>
    <t>M- 12</t>
  </si>
  <si>
    <t>M- 13</t>
  </si>
  <si>
    <t>M- 14</t>
  </si>
  <si>
    <t>M- 15</t>
  </si>
  <si>
    <t>M- 16</t>
  </si>
  <si>
    <t>M- 17</t>
  </si>
  <si>
    <t>M- 18</t>
  </si>
  <si>
    <t>M- 19</t>
  </si>
  <si>
    <t>M- 20</t>
  </si>
  <si>
    <t>M- 21</t>
  </si>
  <si>
    <t>M- 22</t>
  </si>
  <si>
    <t>M- 23</t>
  </si>
  <si>
    <t>M- 24</t>
  </si>
  <si>
    <t>M- 25</t>
  </si>
  <si>
    <t>M- 26</t>
  </si>
  <si>
    <t>M- 27</t>
  </si>
  <si>
    <t>M- 28</t>
  </si>
  <si>
    <t>M- 29</t>
  </si>
  <si>
    <t>M- 30</t>
  </si>
  <si>
    <t>M- 31</t>
  </si>
  <si>
    <t>M- 32</t>
  </si>
  <si>
    <t>M- 33</t>
  </si>
  <si>
    <t>M- 34</t>
  </si>
  <si>
    <t>M- 35</t>
  </si>
  <si>
    <t>M- 36</t>
  </si>
  <si>
    <t>M- 37</t>
  </si>
  <si>
    <t>M- 38</t>
  </si>
  <si>
    <t>M- 39</t>
  </si>
  <si>
    <t>M- 40</t>
  </si>
  <si>
    <t>M-14</t>
  </si>
  <si>
    <t xml:space="preserve"> ΜΕΤΑΒΛΗΤΑ    TZOKER</t>
  </si>
  <si>
    <r>
      <rPr>
        <b/>
        <sz val="12"/>
        <color rgb="FFFFFF00"/>
        <rFont val="Arial"/>
        <family val="2"/>
        <charset val="161"/>
      </rPr>
      <t xml:space="preserve">5 </t>
    </r>
    <r>
      <rPr>
        <b/>
        <sz val="12"/>
        <color theme="0"/>
        <rFont val="Arial"/>
        <family val="2"/>
        <charset val="161"/>
      </rPr>
      <t>άδες</t>
    </r>
  </si>
  <si>
    <r>
      <t xml:space="preserve">100%  </t>
    </r>
    <r>
      <rPr>
        <b/>
        <sz val="12"/>
        <color rgb="FFFF0000"/>
        <rFont val="Calibri"/>
        <family val="2"/>
        <charset val="161"/>
        <scheme val="minor"/>
      </rPr>
      <t>4άρι-α</t>
    </r>
    <r>
      <rPr>
        <b/>
        <sz val="12"/>
        <color theme="1"/>
        <rFont val="Calibri"/>
        <family val="2"/>
        <charset val="161"/>
        <scheme val="minor"/>
      </rPr>
      <t xml:space="preserve">  Στα </t>
    </r>
    <r>
      <rPr>
        <b/>
        <sz val="12"/>
        <color rgb="FFFF0000"/>
        <rFont val="Calibri"/>
        <family val="2"/>
        <charset val="161"/>
        <scheme val="minor"/>
      </rPr>
      <t xml:space="preserve"> 5</t>
    </r>
  </si>
  <si>
    <t>D-8</t>
  </si>
  <si>
    <t>ΔΙΣΜΕΤΑΒΛΗΤΑ    ΤΖΟΚΕΡ</t>
  </si>
  <si>
    <t>100%  3άρι-α  Στα   5</t>
  </si>
  <si>
    <t>D-9</t>
  </si>
  <si>
    <r>
      <rPr>
        <b/>
        <sz val="12"/>
        <color rgb="FF00FFFF"/>
        <rFont val="Arial"/>
        <family val="2"/>
        <charset val="161"/>
      </rPr>
      <t>ΔΙΣΜΕΤΑΒΛΗΤΑ</t>
    </r>
    <r>
      <rPr>
        <b/>
        <sz val="12"/>
        <color rgb="FFFFFF00"/>
        <rFont val="Arial"/>
        <family val="2"/>
        <charset val="161"/>
      </rPr>
      <t xml:space="preserve">    </t>
    </r>
    <r>
      <rPr>
        <b/>
        <sz val="12"/>
        <color rgb="FF00FF00"/>
        <rFont val="Arial"/>
        <family val="2"/>
        <charset val="161"/>
      </rPr>
      <t>ΤΖΟΚΕΡ</t>
    </r>
  </si>
  <si>
    <t>D-10</t>
  </si>
  <si>
    <r>
      <rPr>
        <b/>
        <sz val="12"/>
        <color rgb="FFFFFF00"/>
        <rFont val="Arial"/>
        <family val="2"/>
        <charset val="161"/>
      </rPr>
      <t>5</t>
    </r>
    <r>
      <rPr>
        <sz val="12"/>
        <color theme="1"/>
        <rFont val="Arial"/>
        <family val="2"/>
        <charset val="161"/>
      </rPr>
      <t xml:space="preserve"> </t>
    </r>
    <r>
      <rPr>
        <b/>
        <sz val="12"/>
        <color theme="0"/>
        <rFont val="Arial"/>
        <family val="2"/>
        <charset val="161"/>
      </rPr>
      <t>άδες</t>
    </r>
  </si>
  <si>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</si>
  <si>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</si>
  <si>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</si>
  <si>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</si>
  <si>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</si>
  <si>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</si>
  <si>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</si>
  <si>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</si>
  <si>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</si>
  <si>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</si>
  <si>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</si>
  <si>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</si>
  <si>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</si>
  <si>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</si>
  <si>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</si>
  <si>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</si>
  <si>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</si>
  <si>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</si>
  <si>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</si>
  <si>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</si>
  <si>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</si>
  <si>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</si>
  <si>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</si>
  <si>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</si>
  <si>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</si>
  <si>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</si>
  <si>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</si>
  <si>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</si>
  <si>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</si>
  <si>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</si>
  <si>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</si>
  <si>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</si>
  <si>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</si>
  <si>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</si>
  <si>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</si>
  <si>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r>
      <rPr>
        <b/>
        <sz val="12"/>
        <color theme="0"/>
        <rFont val="Calibri"/>
        <family val="2"/>
        <charset val="161"/>
        <scheme val="minor"/>
      </rPr>
      <t>ΣΤΗΛΕΣ ΣΕ</t>
    </r>
    <r>
      <rPr>
        <sz val="12"/>
        <color theme="0"/>
        <rFont val="Calibri"/>
        <family val="2"/>
        <charset val="161"/>
        <scheme val="minor"/>
      </rPr>
      <t xml:space="preserve"> </t>
    </r>
  </si>
  <si>
    <t>5 ΑΔΕΣ</t>
  </si>
  <si>
    <t>W-20</t>
  </si>
  <si>
    <t>ΤΡΙΣΜΕΤΑΒΛΗΤΑ   ΤΖΟΚΕΡ</t>
  </si>
  <si>
    <t>5 άδες</t>
  </si>
  <si>
    <t>100%  2άρι-α  Στα   5</t>
  </si>
  <si>
    <t>W-21</t>
  </si>
  <si>
    <t>W-22</t>
  </si>
  <si>
    <t>W-23</t>
  </si>
  <si>
    <t>W-24</t>
  </si>
  <si>
    <t>W-25</t>
  </si>
  <si>
    <t>W-26</t>
  </si>
  <si>
    <t>W-27</t>
  </si>
  <si>
    <t>W-28</t>
  </si>
  <si>
    <t>W-29</t>
  </si>
  <si>
    <t>W-30</t>
  </si>
  <si>
    <t>W-31</t>
  </si>
  <si>
    <t>W-32</t>
  </si>
  <si>
    <t>W-33</t>
  </si>
  <si>
    <t>W-34</t>
  </si>
  <si>
    <t>W-35</t>
  </si>
  <si>
    <t>W-36</t>
  </si>
  <si>
    <t>W-37</t>
  </si>
  <si>
    <t>W-38</t>
  </si>
  <si>
    <t>W-39</t>
  </si>
  <si>
    <t>W-40</t>
  </si>
  <si>
    <t>W-41</t>
  </si>
  <si>
    <t>W-42</t>
  </si>
  <si>
    <t>W-43</t>
  </si>
  <si>
    <t>W-44</t>
  </si>
  <si>
    <t>W-45</t>
  </si>
  <si>
    <t>Q-20</t>
  </si>
  <si>
    <t>100%  2άρι-α  Στα   2</t>
  </si>
  <si>
    <t>Q-21</t>
  </si>
  <si>
    <t>Q-22</t>
  </si>
  <si>
    <t>Q-23</t>
  </si>
  <si>
    <t>Q-24</t>
  </si>
  <si>
    <t>Q-25</t>
  </si>
  <si>
    <t>Q-26</t>
  </si>
  <si>
    <t>Q-27</t>
  </si>
  <si>
    <t>Q-28</t>
  </si>
  <si>
    <t>Q-29</t>
  </si>
  <si>
    <t>Q-30</t>
  </si>
  <si>
    <t>Q-31</t>
  </si>
  <si>
    <t>Q-32</t>
  </si>
  <si>
    <t>Q-33</t>
  </si>
  <si>
    <t>Q-34</t>
  </si>
  <si>
    <t>Q-35</t>
  </si>
  <si>
    <t>Q-36</t>
  </si>
  <si>
    <t>Q-37</t>
  </si>
  <si>
    <t>Q-38</t>
  </si>
  <si>
    <t>Q-39</t>
  </si>
  <si>
    <t>Q-40</t>
  </si>
  <si>
    <t>Q-41</t>
  </si>
  <si>
    <t>Q-42</t>
  </si>
  <si>
    <t>Q-43</t>
  </si>
  <si>
    <t>MK-7</t>
  </si>
  <si>
    <t>TZOKER  100%  3  Στα  4</t>
  </si>
  <si>
    <t>100%  3άρι-α  με  4  Επιτυχίες</t>
  </si>
  <si>
    <t>MK-8</t>
  </si>
  <si>
    <t>MK-9</t>
  </si>
  <si>
    <t>MK-10</t>
  </si>
  <si>
    <t>MK-11</t>
  </si>
  <si>
    <t>MK-12</t>
  </si>
  <si>
    <t>MK-13</t>
  </si>
  <si>
    <t>MK-14</t>
  </si>
  <si>
    <t>MK-15</t>
  </si>
  <si>
    <t>MK-16</t>
  </si>
  <si>
    <t>MK-17</t>
  </si>
  <si>
    <t>MK-18</t>
  </si>
  <si>
    <t>MK-19</t>
  </si>
  <si>
    <t>MK-20</t>
  </si>
  <si>
    <t>MK-21</t>
  </si>
  <si>
    <t>MK-22</t>
  </si>
  <si>
    <t>MK-23</t>
  </si>
  <si>
    <t>MK-24</t>
  </si>
  <si>
    <t>MK-25</t>
  </si>
  <si>
    <t>MK-26</t>
  </si>
  <si>
    <t>MK-27</t>
  </si>
  <si>
    <t>MK-28</t>
  </si>
  <si>
    <t>MK-29</t>
  </si>
  <si>
    <t>MK-30</t>
  </si>
  <si>
    <t>MK-31</t>
  </si>
  <si>
    <t>MK-32</t>
  </si>
  <si>
    <t>MK-33</t>
  </si>
  <si>
    <t>MK-34</t>
  </si>
  <si>
    <t>MK-35</t>
  </si>
  <si>
    <t>MK-36</t>
  </si>
  <si>
    <t>MK-37</t>
  </si>
  <si>
    <t>MK-38</t>
  </si>
  <si>
    <t>MK-39</t>
  </si>
  <si>
    <t>MK-40</t>
  </si>
  <si>
    <t>MK-41</t>
  </si>
  <si>
    <t>MK-42</t>
  </si>
  <si>
    <t>MK-43</t>
  </si>
  <si>
    <t>MK-44</t>
  </si>
  <si>
    <t>MK-45</t>
  </si>
  <si>
    <t>G-6</t>
  </si>
  <si>
    <r>
      <t xml:space="preserve"> 4   Στα   4    </t>
    </r>
    <r>
      <rPr>
        <b/>
        <sz val="14"/>
        <color rgb="FF00FFFF"/>
        <rFont val="Calibri"/>
        <family val="2"/>
        <charset val="161"/>
        <scheme val="minor"/>
      </rPr>
      <t>TZOKER</t>
    </r>
  </si>
  <si>
    <t>100%  4άρι-α    Στα  4</t>
  </si>
  <si>
    <t>G-7</t>
  </si>
  <si>
    <r>
      <t xml:space="preserve"> </t>
    </r>
    <r>
      <rPr>
        <b/>
        <sz val="14"/>
        <color rgb="FFFFFF00"/>
        <rFont val="Calibri"/>
        <family val="2"/>
        <charset val="161"/>
        <scheme val="minor"/>
      </rPr>
      <t>4   Στα   4</t>
    </r>
    <r>
      <rPr>
        <b/>
        <sz val="14"/>
        <color theme="0"/>
        <rFont val="Calibri"/>
        <family val="2"/>
        <charset val="161"/>
        <scheme val="minor"/>
      </rPr>
      <t xml:space="preserve">    </t>
    </r>
    <r>
      <rPr>
        <b/>
        <sz val="14"/>
        <color rgb="FF00FFFF"/>
        <rFont val="Calibri"/>
        <family val="2"/>
        <charset val="161"/>
        <scheme val="minor"/>
      </rPr>
      <t>TZOKER</t>
    </r>
  </si>
  <si>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</si>
  <si>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</si>
  <si>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</si>
  <si>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</si>
  <si>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</si>
  <si>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</si>
  <si>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</si>
  <si>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</si>
  <si>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</si>
  <si>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</si>
  <si>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</si>
  <si>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</si>
  <si>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</si>
  <si>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</si>
  <si>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</si>
  <si>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</si>
  <si>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</si>
  <si>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</si>
  <si>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</si>
  <si>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</si>
  <si>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</si>
  <si>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</si>
  <si>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</si>
  <si>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F-6</t>
  </si>
  <si>
    <r>
      <rPr>
        <b/>
        <sz val="14"/>
        <color theme="0"/>
        <rFont val="Calibri"/>
        <family val="2"/>
        <charset val="161"/>
        <scheme val="minor"/>
      </rPr>
      <t>3</t>
    </r>
    <r>
      <rPr>
        <b/>
        <sz val="14"/>
        <color rgb="FF00FFFF"/>
        <rFont val="Calibri"/>
        <family val="2"/>
        <charset val="161"/>
        <scheme val="minor"/>
      </rPr>
      <t xml:space="preserve">  Στα  </t>
    </r>
    <r>
      <rPr>
        <b/>
        <sz val="14"/>
        <color theme="0"/>
        <rFont val="Calibri"/>
        <family val="2"/>
        <charset val="161"/>
        <scheme val="minor"/>
      </rPr>
      <t>3</t>
    </r>
    <r>
      <rPr>
        <b/>
        <sz val="14"/>
        <color rgb="FF00FFFF"/>
        <rFont val="Calibri"/>
        <family val="2"/>
        <charset val="161"/>
        <scheme val="minor"/>
      </rPr>
      <t xml:space="preserve">     </t>
    </r>
    <r>
      <rPr>
        <b/>
        <sz val="14"/>
        <color rgb="FF00FFFF"/>
        <rFont val="Calibri"/>
        <family val="2"/>
        <charset val="161"/>
      </rPr>
      <t>ΤΖΟΚΕΡ</t>
    </r>
  </si>
  <si>
    <t>100%  3άρι-α   Στα  3</t>
  </si>
  <si>
    <t>F-7</t>
  </si>
  <si>
    <r>
      <rPr>
        <b/>
        <sz val="14"/>
        <color rgb="FFFFFF00"/>
        <rFont val="Calibri"/>
        <family val="2"/>
        <charset val="161"/>
        <scheme val="minor"/>
      </rPr>
      <t>3</t>
    </r>
    <r>
      <rPr>
        <b/>
        <sz val="14"/>
        <color rgb="FF00FFFF"/>
        <rFont val="Calibri"/>
        <family val="2"/>
        <charset val="161"/>
        <scheme val="minor"/>
      </rPr>
      <t xml:space="preserve">  Στα </t>
    </r>
    <r>
      <rPr>
        <b/>
        <sz val="14"/>
        <color rgb="FFFFFF00"/>
        <rFont val="Calibri"/>
        <family val="2"/>
        <charset val="161"/>
        <scheme val="minor"/>
      </rPr>
      <t xml:space="preserve"> 3</t>
    </r>
    <r>
      <rPr>
        <b/>
        <sz val="14"/>
        <color rgb="FF00FFFF"/>
        <rFont val="Calibri"/>
        <family val="2"/>
        <charset val="161"/>
        <scheme val="minor"/>
      </rPr>
      <t xml:space="preserve">     </t>
    </r>
    <r>
      <rPr>
        <b/>
        <sz val="14"/>
        <color rgb="FF00FFFF"/>
        <rFont val="Calibri"/>
        <family val="2"/>
        <charset val="161"/>
      </rPr>
      <t>ΤΖΟΚΕΡ</t>
    </r>
  </si>
  <si>
    <t>F-8</t>
  </si>
  <si>
    <t>F-9</t>
  </si>
  <si>
    <t>F-10</t>
  </si>
  <si>
    <t>F-11</t>
  </si>
  <si>
    <t>F-12</t>
  </si>
  <si>
    <t>F-13</t>
  </si>
  <si>
    <t>F-14</t>
  </si>
  <si>
    <t>F-15</t>
  </si>
  <si>
    <t>F-16</t>
  </si>
  <si>
    <t>F-17</t>
  </si>
  <si>
    <t>F-18</t>
  </si>
  <si>
    <t>F-19</t>
  </si>
  <si>
    <t>F-20</t>
  </si>
  <si>
    <t>F-21</t>
  </si>
  <si>
    <t>F-22</t>
  </si>
  <si>
    <t>F-23</t>
  </si>
  <si>
    <t>F-24</t>
  </si>
  <si>
    <t>F-25</t>
  </si>
  <si>
    <t>F-26</t>
  </si>
  <si>
    <t>F-27</t>
  </si>
  <si>
    <t>F-28</t>
  </si>
  <si>
    <t>F-29</t>
  </si>
  <si>
    <t>F-30</t>
  </si>
  <si>
    <t>H-8</t>
  </si>
  <si>
    <r>
      <rPr>
        <b/>
        <sz val="14"/>
        <color rgb="FF00FFFF"/>
        <rFont val="Calibri"/>
        <family val="2"/>
        <charset val="161"/>
        <scheme val="minor"/>
      </rPr>
      <t>ΤΖΟΚΕΡ</t>
    </r>
    <r>
      <rPr>
        <b/>
        <sz val="14"/>
        <color theme="0"/>
        <rFont val="Calibri"/>
        <family val="2"/>
        <charset val="161"/>
        <scheme val="minor"/>
      </rPr>
      <t xml:space="preserve">  με</t>
    </r>
    <r>
      <rPr>
        <b/>
        <sz val="14"/>
        <color rgb="FFFFFF00"/>
        <rFont val="Calibri"/>
        <family val="2"/>
        <charset val="161"/>
        <scheme val="minor"/>
      </rPr>
      <t xml:space="preserve"> 1 Αριθμό</t>
    </r>
    <r>
      <rPr>
        <b/>
        <sz val="14"/>
        <color theme="0"/>
        <rFont val="Calibri"/>
        <family val="2"/>
        <charset val="161"/>
        <scheme val="minor"/>
      </rPr>
      <t xml:space="preserve">  </t>
    </r>
    <r>
      <rPr>
        <b/>
        <sz val="14"/>
        <color rgb="FF00FFFF"/>
        <rFont val="Calibri"/>
        <family val="2"/>
        <charset val="161"/>
        <scheme val="minor"/>
      </rPr>
      <t>Στάνταρ</t>
    </r>
  </si>
  <si>
    <t>100%  4άρι-α  Στα  5</t>
  </si>
  <si>
    <t>H-9</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</si>
  <si>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</si>
  <si>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</si>
  <si>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</si>
  <si>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</si>
  <si>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</si>
  <si>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</si>
  <si>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</si>
  <si>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</si>
  <si>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</si>
  <si>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</si>
  <si>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</si>
  <si>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</si>
  <si>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</si>
  <si>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</si>
  <si>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</si>
  <si>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</si>
  <si>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</si>
  <si>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</si>
  <si>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</si>
  <si>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</si>
  <si>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</si>
  <si>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</si>
  <si>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</si>
  <si>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</si>
  <si>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</si>
  <si>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</si>
  <si>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</si>
  <si>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</si>
  <si>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</si>
  <si>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</si>
  <si>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</si>
  <si>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</si>
  <si>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</si>
  <si>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</si>
  <si>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</si>
  <si>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</si>
  <si>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Κ-9</t>
  </si>
  <si>
    <r>
      <rPr>
        <b/>
        <sz val="14"/>
        <color rgb="FF00FFFF"/>
        <rFont val="Calibri"/>
        <family val="2"/>
        <charset val="161"/>
        <scheme val="minor"/>
      </rPr>
      <t>ΤΖΟΚΕΡ</t>
    </r>
    <r>
      <rPr>
        <b/>
        <sz val="14"/>
        <color theme="0"/>
        <rFont val="Calibri"/>
        <family val="2"/>
        <charset val="161"/>
        <scheme val="minor"/>
      </rPr>
      <t xml:space="preserve">  με</t>
    </r>
    <r>
      <rPr>
        <b/>
        <sz val="14"/>
        <color rgb="FFFFFF00"/>
        <rFont val="Calibri"/>
        <family val="2"/>
        <charset val="161"/>
        <scheme val="minor"/>
      </rPr>
      <t xml:space="preserve"> 2 Αριθμούς</t>
    </r>
    <r>
      <rPr>
        <b/>
        <sz val="14"/>
        <color theme="0"/>
        <rFont val="Calibri"/>
        <family val="2"/>
        <charset val="161"/>
        <scheme val="minor"/>
      </rPr>
      <t xml:space="preserve">  </t>
    </r>
    <r>
      <rPr>
        <b/>
        <sz val="14"/>
        <color rgb="FF00FFFF"/>
        <rFont val="Calibri"/>
        <family val="2"/>
        <charset val="161"/>
        <scheme val="minor"/>
      </rPr>
      <t>Στάνταρ</t>
    </r>
  </si>
  <si>
    <t>100%  4άρι-α    Στα  5</t>
  </si>
  <si>
    <t>Κ-10</t>
  </si>
  <si>
    <t>Κ-11</t>
  </si>
  <si>
    <t>Κ-12</t>
  </si>
  <si>
    <t>Κ-13</t>
  </si>
  <si>
    <t>Κ-14</t>
  </si>
  <si>
    <t>Κ-15</t>
  </si>
  <si>
    <t>Κ-16</t>
  </si>
  <si>
    <t>Κ-17</t>
  </si>
  <si>
    <t>Κ-18</t>
  </si>
  <si>
    <t>Κ-19</t>
  </si>
  <si>
    <t>Κ-20</t>
  </si>
  <si>
    <t>Κ-21</t>
  </si>
  <si>
    <t>Κ-22</t>
  </si>
  <si>
    <t>Κ-23</t>
  </si>
  <si>
    <t>Κ-24</t>
  </si>
  <si>
    <t>Κ-25</t>
  </si>
  <si>
    <t>Κ-26</t>
  </si>
  <si>
    <t>Κ-27</t>
  </si>
  <si>
    <t>Κ-28</t>
  </si>
  <si>
    <t>Κ-29</t>
  </si>
  <si>
    <t>Κ-30</t>
  </si>
  <si>
    <t>Κ-31</t>
  </si>
  <si>
    <t>Κ-32</t>
  </si>
  <si>
    <t>Κ-33</t>
  </si>
  <si>
    <t>Κ-34</t>
  </si>
  <si>
    <t>Κ-35</t>
  </si>
  <si>
    <t>Κ-36</t>
  </si>
  <si>
    <t>Κ-37</t>
  </si>
  <si>
    <t>Κ-38</t>
  </si>
  <si>
    <t>Κ-39</t>
  </si>
  <si>
    <t>Κ-40</t>
  </si>
  <si>
    <t>Κ-41</t>
  </si>
  <si>
    <t>Κ-42</t>
  </si>
  <si>
    <t>Κ-43</t>
  </si>
  <si>
    <t>Κ-44</t>
  </si>
  <si>
    <t>Κ-45</t>
  </si>
  <si>
    <t>6άδες</t>
  </si>
  <si>
    <t>J-8</t>
  </si>
  <si>
    <t>ΜΕΤΑΒΛΗΤΑ     ΤΖΟΚΕΡ</t>
  </si>
  <si>
    <t xml:space="preserve">6 άδες  </t>
  </si>
  <si>
    <t>J-9</t>
  </si>
  <si>
    <r>
      <rPr>
        <b/>
        <sz val="12"/>
        <color rgb="FF00FF00"/>
        <rFont val="Arial"/>
        <family val="2"/>
        <charset val="161"/>
      </rPr>
      <t>ΜΕΤΑΒΛΗΤΑ</t>
    </r>
    <r>
      <rPr>
        <b/>
        <sz val="12"/>
        <color theme="0"/>
        <rFont val="Arial"/>
        <family val="2"/>
        <charset val="161"/>
      </rPr>
      <t xml:space="preserve">     ΤΖΟΚΕΡ</t>
    </r>
  </si>
  <si>
    <t>J-10</t>
  </si>
  <si>
    <t>J-11</t>
  </si>
  <si>
    <t>J-12</t>
  </si>
  <si>
    <t>J-13</t>
  </si>
  <si>
    <t>J-14</t>
  </si>
  <si>
    <t>J-15</t>
  </si>
  <si>
    <t>J-16</t>
  </si>
  <si>
    <t>J-17</t>
  </si>
  <si>
    <t>J-18</t>
  </si>
  <si>
    <t>J-19</t>
  </si>
  <si>
    <t>J-20</t>
  </si>
  <si>
    <t>J-21</t>
  </si>
  <si>
    <t>J-22</t>
  </si>
  <si>
    <t>J-23</t>
  </si>
  <si>
    <t>J-24</t>
  </si>
  <si>
    <t>J-25</t>
  </si>
  <si>
    <t>J-26</t>
  </si>
  <si>
    <t>J-27</t>
  </si>
  <si>
    <t>J-28</t>
  </si>
  <si>
    <t>J-29</t>
  </si>
  <si>
    <t>J-30</t>
  </si>
  <si>
    <t>J-31</t>
  </si>
  <si>
    <t>J-32</t>
  </si>
  <si>
    <t>J-33</t>
  </si>
  <si>
    <t>J-34</t>
  </si>
  <si>
    <t>J-35</t>
  </si>
  <si>
    <t>J-36</t>
  </si>
  <si>
    <t>J-37</t>
  </si>
  <si>
    <t>J-38</t>
  </si>
  <si>
    <t>J-39</t>
  </si>
  <si>
    <t>J-40</t>
  </si>
  <si>
    <t>J-41</t>
  </si>
  <si>
    <t>J-42</t>
  </si>
  <si>
    <t>J-43</t>
  </si>
  <si>
    <t>J-44</t>
  </si>
  <si>
    <t>J-45</t>
  </si>
  <si>
    <t>7άδες</t>
  </si>
  <si>
    <t>Ν-9</t>
  </si>
  <si>
    <t>7 άδες</t>
  </si>
  <si>
    <t>Ν-10</t>
  </si>
  <si>
    <t>Ν-11</t>
  </si>
  <si>
    <t>Ν-12</t>
  </si>
  <si>
    <t>Ν-13</t>
  </si>
  <si>
    <t>Ν-14</t>
  </si>
  <si>
    <t>Ν-15</t>
  </si>
  <si>
    <t>Ν-16</t>
  </si>
  <si>
    <t>Ν-17</t>
  </si>
  <si>
    <t>Ν-18</t>
  </si>
  <si>
    <t>Ν-19</t>
  </si>
  <si>
    <t>Ν-20</t>
  </si>
  <si>
    <t>Ν-21</t>
  </si>
  <si>
    <t>Ν-22</t>
  </si>
  <si>
    <t>Ν-23</t>
  </si>
  <si>
    <t>Ν-24</t>
  </si>
  <si>
    <t>Ν-25</t>
  </si>
  <si>
    <t>Ν-26</t>
  </si>
  <si>
    <t>Ν-27</t>
  </si>
  <si>
    <t>Ν-28</t>
  </si>
  <si>
    <t>Ν-29</t>
  </si>
  <si>
    <t>Ν-30</t>
  </si>
  <si>
    <t>Ν-31</t>
  </si>
  <si>
    <t>Ν-32</t>
  </si>
  <si>
    <t>Ν-33</t>
  </si>
  <si>
    <t>Ν-34</t>
  </si>
  <si>
    <t>Ν-35</t>
  </si>
  <si>
    <t>Ν-36</t>
  </si>
  <si>
    <t>Ν-37</t>
  </si>
  <si>
    <t>Ν-38</t>
  </si>
  <si>
    <t>Ν-39</t>
  </si>
  <si>
    <t>Ν-40</t>
  </si>
  <si>
    <t>Ν-41</t>
  </si>
  <si>
    <t>Ν-42</t>
  </si>
  <si>
    <t>Ν-43</t>
  </si>
  <si>
    <t>Ν-44</t>
  </si>
  <si>
    <t>Ν-45</t>
  </si>
  <si>
    <t>8άδες</t>
  </si>
  <si>
    <t>O-10</t>
  </si>
  <si>
    <t>8 άδες</t>
  </si>
  <si>
    <t>O-11</t>
  </si>
  <si>
    <t>O-12</t>
  </si>
  <si>
    <t>O-13</t>
  </si>
  <si>
    <t>O-14</t>
  </si>
  <si>
    <t>O-15</t>
  </si>
  <si>
    <t>O-16</t>
  </si>
  <si>
    <t>O-17</t>
  </si>
  <si>
    <t>O-18</t>
  </si>
  <si>
    <t>O-19</t>
  </si>
  <si>
    <t>O-20</t>
  </si>
  <si>
    <t>O-21</t>
  </si>
  <si>
    <t>O-22</t>
  </si>
  <si>
    <t>O-23</t>
  </si>
  <si>
    <t>O-24</t>
  </si>
  <si>
    <t>O-25</t>
  </si>
  <si>
    <t>O-26</t>
  </si>
  <si>
    <t>O-27</t>
  </si>
  <si>
    <t>O-28</t>
  </si>
  <si>
    <t>O-29</t>
  </si>
  <si>
    <t>O-30</t>
  </si>
  <si>
    <t>O-31</t>
  </si>
  <si>
    <t>O-32</t>
  </si>
  <si>
    <t>O-33</t>
  </si>
  <si>
    <t>O-34</t>
  </si>
  <si>
    <t>O-35</t>
  </si>
  <si>
    <t>O-36</t>
  </si>
  <si>
    <t>O-37</t>
  </si>
  <si>
    <t>O-38</t>
  </si>
  <si>
    <t>O-39</t>
  </si>
  <si>
    <t>O-40</t>
  </si>
  <si>
    <t>O-41</t>
  </si>
  <si>
    <t>O-42</t>
  </si>
  <si>
    <t>O-43</t>
  </si>
  <si>
    <t>O-44</t>
  </si>
  <si>
    <t>9 ΑΔΕΣ</t>
  </si>
  <si>
    <t>P-12</t>
  </si>
  <si>
    <t>9 άδες</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</si>
  <si>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</si>
  <si>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</si>
  <si>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</si>
  <si>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</si>
  <si>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</si>
  <si>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</si>
  <si>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</si>
  <si>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</si>
  <si>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</si>
  <si>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</si>
  <si>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</si>
  <si>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</si>
  <si>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</si>
  <si>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</si>
  <si>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</si>
  <si>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</si>
  <si>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</si>
  <si>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</si>
  <si>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</si>
  <si>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</si>
  <si>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</si>
  <si>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</si>
  <si>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</si>
  <si>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</si>
  <si>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</si>
  <si>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</si>
  <si>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</si>
  <si>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</si>
  <si>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</si>
  <si>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</si>
  <si>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</si>
  <si>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</si>
  <si>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</si>
  <si>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10 ΑΔΕΣ</t>
  </si>
  <si>
    <t>R-12</t>
  </si>
  <si>
    <t>10 άδες</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</si>
  <si>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</si>
  <si>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</si>
  <si>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</si>
  <si>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</si>
  <si>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</si>
  <si>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</si>
  <si>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</si>
  <si>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</si>
  <si>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</si>
  <si>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</si>
  <si>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</si>
  <si>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</si>
  <si>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</si>
  <si>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</si>
  <si>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</si>
  <si>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</si>
  <si>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</si>
  <si>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</si>
  <si>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</si>
  <si>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</si>
  <si>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</si>
  <si>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</si>
  <si>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</si>
  <si>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</si>
  <si>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</si>
  <si>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</si>
  <si>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</si>
  <si>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</si>
  <si>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</si>
  <si>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</si>
  <si>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</si>
  <si>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</si>
  <si>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</si>
  <si>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6 ΑΔΕΣ</t>
  </si>
  <si>
    <t>S-9</t>
  </si>
  <si>
    <r>
      <rPr>
        <b/>
        <sz val="12"/>
        <color theme="0"/>
        <rFont val="Arial"/>
        <family val="2"/>
        <charset val="161"/>
      </rPr>
      <t>ΔΙΣΜΕΤΑΒΛΗΤΑ</t>
    </r>
    <r>
      <rPr>
        <b/>
        <sz val="12"/>
        <color rgb="FF00FF00"/>
        <rFont val="Arial"/>
        <family val="2"/>
        <charset val="161"/>
      </rPr>
      <t xml:space="preserve"> </t>
    </r>
    <r>
      <rPr>
        <b/>
        <sz val="12"/>
        <color rgb="FFFFFF00"/>
        <rFont val="Arial"/>
        <family val="2"/>
        <charset val="161"/>
      </rPr>
      <t xml:space="preserve">     </t>
    </r>
    <r>
      <rPr>
        <b/>
        <sz val="12"/>
        <color rgb="FF00FFFF"/>
        <rFont val="Arial"/>
        <family val="2"/>
        <charset val="161"/>
      </rPr>
      <t>ΤΖΟΚΕΡ</t>
    </r>
    <r>
      <rPr>
        <b/>
        <sz val="12"/>
        <color rgb="FFFFFF00"/>
        <rFont val="Arial"/>
        <family val="2"/>
        <charset val="161"/>
      </rPr>
      <t xml:space="preserve">   </t>
    </r>
  </si>
  <si>
    <t>6 άδες</t>
  </si>
  <si>
    <t>S-10</t>
  </si>
  <si>
    <r>
      <rPr>
        <b/>
        <sz val="12"/>
        <color rgb="FF00FFFF"/>
        <rFont val="Arial"/>
        <family val="2"/>
        <charset val="161"/>
      </rPr>
      <t xml:space="preserve">ΔΙΣΜΕΤΑΒΛΗΤΑ </t>
    </r>
    <r>
      <rPr>
        <b/>
        <sz val="12"/>
        <color rgb="FFFFFF00"/>
        <rFont val="Arial"/>
        <family val="2"/>
        <charset val="161"/>
      </rPr>
      <t xml:space="preserve">     </t>
    </r>
    <r>
      <rPr>
        <b/>
        <sz val="12"/>
        <color theme="0"/>
        <rFont val="Arial"/>
        <family val="2"/>
        <charset val="161"/>
      </rPr>
      <t>ΤΖΟΚΕΡ</t>
    </r>
    <r>
      <rPr>
        <b/>
        <sz val="12"/>
        <color rgb="FFFFFF00"/>
        <rFont val="Arial"/>
        <family val="2"/>
        <charset val="161"/>
      </rPr>
      <t xml:space="preserve">   </t>
    </r>
  </si>
  <si>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</si>
  <si>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</si>
  <si>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</si>
  <si>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</si>
  <si>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</si>
  <si>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</si>
  <si>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</si>
  <si>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</si>
  <si>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</si>
  <si>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</si>
  <si>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</si>
  <si>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</si>
  <si>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</si>
  <si>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</si>
  <si>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</si>
  <si>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</si>
  <si>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</si>
  <si>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</si>
  <si>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</si>
  <si>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</si>
  <si>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</si>
  <si>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</si>
  <si>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</si>
  <si>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</si>
  <si>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</si>
  <si>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</si>
  <si>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</si>
  <si>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</si>
  <si>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</si>
  <si>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</si>
  <si>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</si>
  <si>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</si>
  <si>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</si>
  <si>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</si>
  <si>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</si>
  <si>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7 ΑΔΕΣ</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</si>
  <si>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</si>
  <si>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</si>
  <si>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</si>
  <si>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</si>
  <si>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</si>
  <si>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</si>
  <si>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</si>
  <si>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</si>
  <si>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</si>
  <si>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</si>
  <si>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</si>
  <si>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</si>
  <si>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</si>
  <si>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</si>
  <si>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</si>
  <si>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</si>
  <si>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</si>
  <si>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</si>
  <si>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</si>
  <si>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</si>
  <si>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</si>
  <si>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</si>
  <si>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</si>
  <si>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</si>
  <si>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</si>
  <si>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</si>
  <si>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</si>
  <si>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</si>
  <si>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</si>
  <si>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T-41</t>
  </si>
  <si>
    <t>T-42</t>
  </si>
  <si>
    <t>T-43</t>
  </si>
  <si>
    <t>T-44</t>
  </si>
  <si>
    <t>8 ΑΔΕΣ</t>
  </si>
  <si>
    <t>Y-20</t>
  </si>
  <si>
    <t>Y-21</t>
  </si>
  <si>
    <t>Y-22</t>
  </si>
  <si>
    <t>Y-23</t>
  </si>
  <si>
    <t>Y-24</t>
  </si>
  <si>
    <t>Y-25</t>
  </si>
  <si>
    <t>Y-26</t>
  </si>
  <si>
    <t>Y-27</t>
  </si>
  <si>
    <t>Y-28</t>
  </si>
  <si>
    <t>Y-29</t>
  </si>
  <si>
    <t>Y-30</t>
  </si>
  <si>
    <t>Y-31</t>
  </si>
  <si>
    <t>Y-32</t>
  </si>
  <si>
    <t>Y-33</t>
  </si>
  <si>
    <t>Y-34</t>
  </si>
  <si>
    <t>Y-35</t>
  </si>
  <si>
    <t>Y-36</t>
  </si>
  <si>
    <t>Y-37</t>
  </si>
  <si>
    <t>Y-38</t>
  </si>
  <si>
    <t>Y-39</t>
  </si>
  <si>
    <t>Y-40</t>
  </si>
  <si>
    <t>Y-41</t>
  </si>
  <si>
    <t>Y-42</t>
  </si>
  <si>
    <t>Y-43</t>
  </si>
  <si>
    <t>Y-44</t>
  </si>
  <si>
    <t>Y-45</t>
  </si>
  <si>
    <r>
      <rPr>
        <b/>
        <sz val="12"/>
        <color rgb="FF00FF00"/>
        <rFont val="Arial"/>
        <family val="2"/>
        <charset val="161"/>
      </rPr>
      <t xml:space="preserve">ΔΙΣΜΕΤΑΒΛΗΤΑ </t>
    </r>
    <r>
      <rPr>
        <b/>
        <sz val="12"/>
        <color rgb="FFFFFF00"/>
        <rFont val="Arial"/>
        <family val="2"/>
        <charset val="161"/>
      </rPr>
      <t xml:space="preserve">     </t>
    </r>
    <r>
      <rPr>
        <b/>
        <sz val="12"/>
        <color rgb="FF00FFFF"/>
        <rFont val="Arial"/>
        <family val="2"/>
        <charset val="161"/>
      </rPr>
      <t>ΤΖΟΚΕΡ</t>
    </r>
    <r>
      <rPr>
        <b/>
        <sz val="12"/>
        <color rgb="FFFFFF00"/>
        <rFont val="Arial"/>
        <family val="2"/>
        <charset val="161"/>
      </rPr>
      <t xml:space="preserve">   </t>
    </r>
  </si>
  <si>
    <t>Χ-12</t>
  </si>
  <si>
    <t>Χ-13</t>
  </si>
  <si>
    <r>
      <rPr>
        <b/>
        <sz val="12"/>
        <color rgb="FF00FF00"/>
        <rFont val="Arial"/>
        <family val="2"/>
        <charset val="161"/>
      </rPr>
      <t>ΔΙΣΜΕΤΑΒΛΗΤΑ</t>
    </r>
    <r>
      <rPr>
        <b/>
        <sz val="12"/>
        <color theme="0"/>
        <rFont val="Arial"/>
        <family val="2"/>
        <charset val="161"/>
      </rPr>
      <t xml:space="preserve">    </t>
    </r>
    <r>
      <rPr>
        <b/>
        <sz val="12"/>
        <color rgb="FF00FFFF"/>
        <rFont val="Arial"/>
        <family val="2"/>
        <charset val="161"/>
      </rPr>
      <t>ΤΖΟΚΕΡ</t>
    </r>
  </si>
  <si>
    <t>Χ-14</t>
  </si>
  <si>
    <t>Χ-15</t>
  </si>
  <si>
    <t>Χ-16</t>
  </si>
  <si>
    <t>Χ-17</t>
  </si>
  <si>
    <t>Χ-18</t>
  </si>
  <si>
    <t>Χ-19</t>
  </si>
  <si>
    <t>Χ-20</t>
  </si>
  <si>
    <t>Χ-21</t>
  </si>
  <si>
    <t>Χ-22</t>
  </si>
  <si>
    <t>Χ-23</t>
  </si>
  <si>
    <t>Χ-24</t>
  </si>
  <si>
    <t>Χ-25</t>
  </si>
  <si>
    <t>Χ-26</t>
  </si>
  <si>
    <t>Χ-27</t>
  </si>
  <si>
    <t>Χ-28</t>
  </si>
  <si>
    <t>Χ-29</t>
  </si>
  <si>
    <t>Χ-30</t>
  </si>
  <si>
    <t>Χ-31</t>
  </si>
  <si>
    <t>Χ-32</t>
  </si>
  <si>
    <t>Χ-33</t>
  </si>
  <si>
    <t>Χ-34</t>
  </si>
  <si>
    <t>Χ-35</t>
  </si>
  <si>
    <t>Χ-36</t>
  </si>
  <si>
    <t>Χ-37</t>
  </si>
  <si>
    <t>Χ-38</t>
  </si>
  <si>
    <t>Χ-39</t>
  </si>
  <si>
    <t>Χ-40</t>
  </si>
  <si>
    <t>Χ-41</t>
  </si>
  <si>
    <t>Χ-42</t>
  </si>
  <si>
    <t>Χ-43</t>
  </si>
  <si>
    <t>Χ-44</t>
  </si>
  <si>
    <t>Χ-45</t>
  </si>
  <si>
    <t>Ζ-13</t>
  </si>
  <si>
    <t>Ζ-14</t>
  </si>
  <si>
    <t>Ζ-15</t>
  </si>
  <si>
    <t>Ζ-16</t>
  </si>
  <si>
    <t>Ζ-17</t>
  </si>
  <si>
    <t>Ζ-18</t>
  </si>
  <si>
    <t>Ζ-19</t>
  </si>
  <si>
    <t>Ζ-20</t>
  </si>
  <si>
    <t>Ζ-21</t>
  </si>
  <si>
    <t>Ζ-22</t>
  </si>
  <si>
    <t>Ζ-23</t>
  </si>
  <si>
    <t>Ζ-24</t>
  </si>
  <si>
    <t>Ζ-25</t>
  </si>
  <si>
    <t>Ζ-26</t>
  </si>
  <si>
    <t>Ζ-27</t>
  </si>
  <si>
    <t>Ζ-28</t>
  </si>
  <si>
    <t>Ζ-29</t>
  </si>
  <si>
    <t>Ζ-30</t>
  </si>
  <si>
    <t>Ζ-31</t>
  </si>
  <si>
    <t>Ζ-32</t>
  </si>
  <si>
    <t>Ζ-33</t>
  </si>
  <si>
    <t>Ζ-34</t>
  </si>
  <si>
    <t>Ζ-35</t>
  </si>
  <si>
    <t>Ζ-36</t>
  </si>
  <si>
    <t>Ζ-37</t>
  </si>
  <si>
    <t>Ζ-38</t>
  </si>
  <si>
    <t>Ζ-39</t>
  </si>
  <si>
    <t>Ζ-40</t>
  </si>
  <si>
    <t>Ζ-41</t>
  </si>
  <si>
    <t>Ζ-42</t>
  </si>
  <si>
    <t>Ζ-43</t>
  </si>
  <si>
    <t>Ζ-44</t>
  </si>
  <si>
    <t>Ζ-45</t>
  </si>
  <si>
    <t>1η  30ΑΔΑ</t>
  </si>
  <si>
    <t>2η  30ΑΔΑ</t>
  </si>
  <si>
    <t>3η  30ΑΔΑ</t>
  </si>
  <si>
    <r>
      <t xml:space="preserve">ΑΠΟΔΟΣΗ  </t>
    </r>
    <r>
      <rPr>
        <b/>
        <sz val="14"/>
        <color rgb="FFFF0000"/>
        <rFont val="Calibri"/>
        <family val="2"/>
        <charset val="161"/>
        <scheme val="minor"/>
      </rPr>
      <t>100%</t>
    </r>
  </si>
  <si>
    <t>3--1</t>
  </si>
  <si>
    <t>3άδες</t>
  </si>
  <si>
    <t>2   Στα   3</t>
  </si>
  <si>
    <t>3--2</t>
  </si>
  <si>
    <t>3--3</t>
  </si>
  <si>
    <t>3--4</t>
  </si>
  <si>
    <t>3--5</t>
  </si>
  <si>
    <t>3--6</t>
  </si>
  <si>
    <t>4--1</t>
  </si>
  <si>
    <t>4άδες</t>
  </si>
  <si>
    <t>4--2</t>
  </si>
  <si>
    <t>3   Στα   4</t>
  </si>
  <si>
    <t>4--3</t>
  </si>
  <si>
    <t>3   Στα   3</t>
  </si>
  <si>
    <t>4--4</t>
  </si>
  <si>
    <t>4--5</t>
  </si>
  <si>
    <t>2   Στα   4</t>
  </si>
  <si>
    <t>4--6</t>
  </si>
  <si>
    <t>4--7</t>
  </si>
  <si>
    <t>2   Στα   2</t>
  </si>
  <si>
    <t>4--8</t>
  </si>
  <si>
    <t>5--1</t>
  </si>
  <si>
    <t>5άδες</t>
  </si>
  <si>
    <t>5--2</t>
  </si>
  <si>
    <t>5--3</t>
  </si>
  <si>
    <t>4   Στα   4</t>
  </si>
  <si>
    <t>5--4</t>
  </si>
  <si>
    <t>5--5</t>
  </si>
  <si>
    <t>5--6</t>
  </si>
  <si>
    <t>5--7</t>
  </si>
  <si>
    <t>4   Στα   5</t>
  </si>
  <si>
    <t>5--8</t>
  </si>
  <si>
    <t>5--9</t>
  </si>
  <si>
    <t>5--10</t>
  </si>
  <si>
    <t>5--11</t>
  </si>
  <si>
    <t>5--12</t>
  </si>
  <si>
    <t>3   Στα   5</t>
  </si>
  <si>
    <t>5--13</t>
  </si>
  <si>
    <t>5--14</t>
  </si>
  <si>
    <t>5--15</t>
  </si>
  <si>
    <t>5--16</t>
  </si>
  <si>
    <t>6--1</t>
  </si>
  <si>
    <t>6--2</t>
  </si>
  <si>
    <t>5   Στα   5</t>
  </si>
  <si>
    <t>6--3</t>
  </si>
  <si>
    <t>6--4</t>
  </si>
  <si>
    <t>6--5</t>
  </si>
  <si>
    <t>6--6</t>
  </si>
  <si>
    <t>5   Στα   6</t>
  </si>
  <si>
    <t>6--7</t>
  </si>
  <si>
    <t>6--8</t>
  </si>
  <si>
    <t>6--9</t>
  </si>
  <si>
    <t>6--10</t>
  </si>
  <si>
    <t>7--1</t>
  </si>
  <si>
    <t>7--2</t>
  </si>
  <si>
    <t>7--3</t>
  </si>
  <si>
    <t>7--4</t>
  </si>
  <si>
    <t>7--5</t>
  </si>
  <si>
    <t>7--6</t>
  </si>
  <si>
    <t>6   Στα   7</t>
  </si>
  <si>
    <t>7--7</t>
  </si>
  <si>
    <t>7--8</t>
  </si>
  <si>
    <t>7--9</t>
  </si>
  <si>
    <t>6   Στα   6</t>
  </si>
  <si>
    <t>7--10</t>
  </si>
  <si>
    <t>7--11</t>
  </si>
  <si>
    <t>7--12</t>
  </si>
  <si>
    <t>ΜΕΓΕΘΟΣ ΣΤΗΛΗΣ</t>
  </si>
  <si>
    <t>ΠΛΗΡΕΣ    3.003</t>
  </si>
  <si>
    <t>ΜΕ 4 ΕΠΙΤΥΧΙΕΣ ΣΤΗΝ ΚΛΗΡΩΣΗ</t>
  </si>
  <si>
    <t>€€ '' ΤΑΜΕΙΟ "$$</t>
  </si>
  <si>
    <t>15  ΑΡΙΘΜΟΥΣ</t>
  </si>
  <si>
    <t>10η</t>
  </si>
  <si>
    <t>11η</t>
  </si>
  <si>
    <t>12η</t>
  </si>
  <si>
    <t>13η</t>
  </si>
  <si>
    <t>.</t>
  </si>
  <si>
    <t>ΜΕ 1  ΕΠΙΤΥΧΙΑ ΣΤΗΝ ΚΛΗΡΩΣΗ</t>
  </si>
  <si>
    <t xml:space="preserve">ΒΑΛΕ ΝΙΚΗΤΡΙΑ </t>
  </si>
  <si>
    <t xml:space="preserve">ΣΥΓΚΕΝΤΡΩΤΙΚΕΣ </t>
  </si>
  <si>
    <t>ΕΠΙΤΥΧΙΕΣ +1</t>
  </si>
  <si>
    <t>1ος</t>
  </si>
  <si>
    <t>2ος</t>
  </si>
  <si>
    <t>3ος</t>
  </si>
  <si>
    <t>4ος</t>
  </si>
  <si>
    <t>5ος</t>
  </si>
  <si>
    <t>ΤΖΟΚΕΡ</t>
  </si>
  <si>
    <t>1-η</t>
  </si>
  <si>
    <t>ΚΟΣΤΟΣ</t>
  </si>
  <si>
    <t>ΠΛΗΡΕΣ</t>
  </si>
  <si>
    <t>MK-46</t>
  </si>
  <si>
    <t>EUROJACKPOT  100%  3  Στα  4</t>
  </si>
  <si>
    <t>EUROJACKPOT</t>
  </si>
  <si>
    <t>MK-47</t>
  </si>
  <si>
    <t>MK-48</t>
  </si>
  <si>
    <t>MK-49</t>
  </si>
  <si>
    <t>MK-50</t>
  </si>
  <si>
    <t>ΒΑΛΕ ΤΖΟΚΕΡ</t>
  </si>
  <si>
    <t>100%  2άρι-α Στα 3</t>
  </si>
  <si>
    <r>
      <t xml:space="preserve">2  Στα  </t>
    </r>
    <r>
      <rPr>
        <b/>
        <sz val="14"/>
        <color theme="0"/>
        <rFont val="Calibri"/>
        <family val="2"/>
        <charset val="161"/>
        <scheme val="minor"/>
      </rPr>
      <t>3</t>
    </r>
    <r>
      <rPr>
        <b/>
        <sz val="14"/>
        <color rgb="FF00FFFF"/>
        <rFont val="Calibri"/>
        <family val="2"/>
        <charset val="161"/>
        <scheme val="minor"/>
      </rPr>
      <t xml:space="preserve">     </t>
    </r>
    <r>
      <rPr>
        <b/>
        <sz val="14"/>
        <color rgb="FF00FFFF"/>
        <rFont val="Calibri"/>
        <family val="2"/>
        <charset val="161"/>
      </rPr>
      <t>ΤΖΟΚΕΡ</t>
    </r>
  </si>
  <si>
    <r>
      <rPr>
        <b/>
        <sz val="14"/>
        <color rgb="FFFFFF00"/>
        <rFont val="Calibri"/>
        <family val="2"/>
        <charset val="161"/>
        <scheme val="minor"/>
      </rPr>
      <t>2</t>
    </r>
    <r>
      <rPr>
        <b/>
        <sz val="14"/>
        <color rgb="FF00FFFF"/>
        <rFont val="Calibri"/>
        <family val="2"/>
        <charset val="161"/>
        <scheme val="minor"/>
      </rPr>
      <t xml:space="preserve">  Στα </t>
    </r>
    <r>
      <rPr>
        <b/>
        <sz val="14"/>
        <color rgb="FFFFFF00"/>
        <rFont val="Calibri"/>
        <family val="2"/>
        <charset val="161"/>
        <scheme val="minor"/>
      </rPr>
      <t xml:space="preserve"> 3</t>
    </r>
    <r>
      <rPr>
        <b/>
        <sz val="14"/>
        <color rgb="FF00FFFF"/>
        <rFont val="Calibri"/>
        <family val="2"/>
        <charset val="161"/>
        <scheme val="minor"/>
      </rPr>
      <t xml:space="preserve">     </t>
    </r>
    <r>
      <rPr>
        <b/>
        <sz val="14"/>
        <color rgb="FF00FFFF"/>
        <rFont val="Calibri"/>
        <family val="2"/>
        <charset val="161"/>
      </rPr>
      <t>ΤΖΟΚΕΡ</t>
    </r>
  </si>
  <si>
    <t>FD-1</t>
  </si>
  <si>
    <t>FD-2</t>
  </si>
  <si>
    <t>FD-3</t>
  </si>
  <si>
    <t>FD-4</t>
  </si>
  <si>
    <t>FD-5</t>
  </si>
  <si>
    <t>FD-6</t>
  </si>
  <si>
    <t>FD-7</t>
  </si>
  <si>
    <t>FD-8</t>
  </si>
  <si>
    <t>FD-9</t>
  </si>
  <si>
    <t>FD-10</t>
  </si>
  <si>
    <t>FD-11</t>
  </si>
  <si>
    <t>FD-12</t>
  </si>
  <si>
    <t>FD-13</t>
  </si>
  <si>
    <t>FD-14</t>
  </si>
  <si>
    <t>FD-15</t>
  </si>
  <si>
    <t>FD-16</t>
  </si>
  <si>
    <t>FD-17</t>
  </si>
  <si>
    <t>FD-18</t>
  </si>
  <si>
    <t>FD-19</t>
  </si>
  <si>
    <t>FD-20</t>
  </si>
  <si>
    <t>FD-21</t>
  </si>
  <si>
    <t>FD-22</t>
  </si>
  <si>
    <t>FD-23</t>
  </si>
  <si>
    <t>FD-24</t>
  </si>
  <si>
    <t>FD-25</t>
  </si>
  <si>
    <t>FD-26</t>
  </si>
  <si>
    <t>FD-27</t>
  </si>
  <si>
    <t>FD-28</t>
  </si>
  <si>
    <t>FD-29</t>
  </si>
  <si>
    <t>FD-30</t>
  </si>
  <si>
    <t>FD-31</t>
  </si>
  <si>
    <t>FD-32</t>
  </si>
  <si>
    <t>FD-33</t>
  </si>
  <si>
    <t>FD-34</t>
  </si>
  <si>
    <t>FD-35</t>
  </si>
  <si>
    <t>FD-36</t>
  </si>
  <si>
    <t>FD-37</t>
  </si>
  <si>
    <t>FD-38</t>
  </si>
  <si>
    <t>FD-39</t>
  </si>
  <si>
    <t>FD-40</t>
  </si>
  <si>
    <t>FD-41</t>
  </si>
  <si>
    <t>FD-42</t>
  </si>
  <si>
    <t>FD-43</t>
  </si>
  <si>
    <t>FD-44</t>
  </si>
  <si>
    <r>
      <t xml:space="preserve">2  Στα  </t>
    </r>
    <r>
      <rPr>
        <b/>
        <sz val="14"/>
        <color theme="0"/>
        <rFont val="Calibri"/>
        <family val="2"/>
        <charset val="161"/>
        <scheme val="minor"/>
      </rPr>
      <t>3</t>
    </r>
    <r>
      <rPr>
        <b/>
        <sz val="14"/>
        <color rgb="FF00FFFF"/>
        <rFont val="Calibri"/>
        <family val="2"/>
        <charset val="161"/>
        <scheme val="minor"/>
      </rPr>
      <t xml:space="preserve">     </t>
    </r>
    <r>
      <rPr>
        <b/>
        <sz val="14"/>
        <color rgb="FFFFFF00"/>
        <rFont val="Calibri"/>
        <family val="2"/>
        <charset val="161"/>
        <scheme val="minor"/>
      </rPr>
      <t>Eurojackpot</t>
    </r>
  </si>
  <si>
    <r>
      <rPr>
        <b/>
        <sz val="14"/>
        <color rgb="FFFFFF00"/>
        <rFont val="Calibri"/>
        <family val="2"/>
        <charset val="161"/>
        <scheme val="minor"/>
      </rPr>
      <t>2</t>
    </r>
    <r>
      <rPr>
        <b/>
        <sz val="14"/>
        <color rgb="FF00FFFF"/>
        <rFont val="Calibri"/>
        <family val="2"/>
        <charset val="161"/>
        <scheme val="minor"/>
      </rPr>
      <t xml:space="preserve">  Στα </t>
    </r>
    <r>
      <rPr>
        <b/>
        <sz val="14"/>
        <color rgb="FFFFFF00"/>
        <rFont val="Calibri"/>
        <family val="2"/>
        <charset val="161"/>
        <scheme val="minor"/>
      </rPr>
      <t xml:space="preserve"> 4</t>
    </r>
    <r>
      <rPr>
        <b/>
        <sz val="14"/>
        <color rgb="FF00FFFF"/>
        <rFont val="Calibri"/>
        <family val="2"/>
        <charset val="161"/>
        <scheme val="minor"/>
      </rPr>
      <t xml:space="preserve">     </t>
    </r>
    <r>
      <rPr>
        <b/>
        <sz val="14"/>
        <color rgb="FF00FFFF"/>
        <rFont val="Calibri"/>
        <family val="2"/>
        <charset val="161"/>
      </rPr>
      <t>ΤΖΟΚΕΡ</t>
    </r>
  </si>
  <si>
    <r>
      <t xml:space="preserve">2  Στα  4     </t>
    </r>
    <r>
      <rPr>
        <b/>
        <sz val="14"/>
        <color rgb="FF00FFFF"/>
        <rFont val="Calibri"/>
        <family val="2"/>
        <charset val="161"/>
      </rPr>
      <t>ΤΖΟΚΕΡ</t>
    </r>
  </si>
  <si>
    <t>100%  2άρι-α Στα 4</t>
  </si>
  <si>
    <t>WL-12</t>
  </si>
  <si>
    <t>WL-13</t>
  </si>
  <si>
    <t>WL-14</t>
  </si>
  <si>
    <t>WL-15</t>
  </si>
  <si>
    <t>WL-16</t>
  </si>
  <si>
    <t>WL-17</t>
  </si>
  <si>
    <t>WL-18</t>
  </si>
  <si>
    <t>WL-19</t>
  </si>
  <si>
    <t>WL-20</t>
  </si>
  <si>
    <t>WL-21</t>
  </si>
  <si>
    <t>WL-22</t>
  </si>
  <si>
    <t>WL-23</t>
  </si>
  <si>
    <t>WL-24</t>
  </si>
  <si>
    <t>WL-25</t>
  </si>
  <si>
    <t>WL-26</t>
  </si>
  <si>
    <t>WL-27</t>
  </si>
  <si>
    <t>WL-28</t>
  </si>
  <si>
    <t>WL-29</t>
  </si>
  <si>
    <t>WL-30</t>
  </si>
  <si>
    <t>WL-31</t>
  </si>
  <si>
    <t>WL-32</t>
  </si>
  <si>
    <t>WL-33</t>
  </si>
  <si>
    <t>WL-34</t>
  </si>
  <si>
    <t>WL-35</t>
  </si>
  <si>
    <t>WL-36</t>
  </si>
  <si>
    <t>WL-37</t>
  </si>
  <si>
    <t>WL-38</t>
  </si>
  <si>
    <t>WL-39</t>
  </si>
  <si>
    <t>WL-40</t>
  </si>
  <si>
    <t>WL-41</t>
  </si>
  <si>
    <t>WL-42</t>
  </si>
  <si>
    <t>WL-43</t>
  </si>
  <si>
    <t>WL-44</t>
  </si>
  <si>
    <t>WL-45</t>
  </si>
  <si>
    <t>WL-46</t>
  </si>
  <si>
    <t>WL-47</t>
  </si>
  <si>
    <t>WL-48</t>
  </si>
  <si>
    <t>WL-49</t>
  </si>
  <si>
    <t>WL-50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</si>
</sst>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quot;Δρχ&quot;_);_(* \(#,##0.00&quot;Δρχ&quot;\);_(* &quot;-&quot;??&quot;Δρχ&quot;_);_(@_)"/>
    <numFmt numFmtId="165" formatCode="0.0"/>
  </numFmts>
  <fonts count="94" x14ac:knownFonts="1">
    <font>
      <sz val="11"/>
      <color theme="1"/>
      <name val="Calibri"/>
      <family val="2"/>
      <charset val="161"/>
      <scheme val="minor"/>
    </font>
    <font>
      <sz val="11"/>
      <color theme="1"/>
      <name val="Calibri"/>
      <family val="2"/>
      <charset val="161"/>
      <scheme val="minor"/>
    </font>
    <font>
      <b/>
      <sz val="11"/>
      <color theme="0"/>
      <name val="Calibri"/>
      <family val="2"/>
      <charset val="161"/>
      <scheme val="minor"/>
    </font>
    <font>
      <sz val="11"/>
      <color rgb="FFFF0000"/>
      <name val="Calibri"/>
      <family val="2"/>
      <charset val="161"/>
      <scheme val="minor"/>
    </font>
    <font>
      <b/>
      <sz val="11"/>
      <color theme="1"/>
      <name val="Calibri"/>
      <family val="2"/>
      <charset val="161"/>
      <scheme val="minor"/>
    </font>
    <font>
      <sz val="11"/>
      <color theme="0"/>
      <name val="Calibri"/>
      <family val="2"/>
      <charset val="161"/>
      <scheme val="minor"/>
    </font>
    <font>
      <b/>
      <sz val="12"/>
      <color rgb="FFFFFF99"/>
      <name val="Calibri"/>
      <family val="2"/>
      <charset val="161"/>
      <scheme val="minor"/>
    </font>
    <font>
      <b/>
      <sz val="14"/>
      <color rgb="FFFFFF99"/>
      <name val="Calibri"/>
      <family val="2"/>
      <charset val="161"/>
      <scheme val="minor"/>
    </font>
    <font>
      <b/>
      <sz val="14"/>
      <color theme="1"/>
      <name val="Calibri"/>
      <family val="2"/>
      <charset val="161"/>
      <scheme val="minor"/>
    </font>
    <font>
      <b/>
      <sz val="12"/>
      <color theme="0"/>
      <name val="Calibri"/>
      <family val="2"/>
      <charset val="161"/>
      <scheme val="minor"/>
    </font>
    <font>
      <sz val="10"/>
      <name val="Arial"/>
      <family val="2"/>
      <charset val="161"/>
    </font>
    <font>
      <b/>
      <sz val="12"/>
      <color theme="1"/>
      <name val="Calibri"/>
      <family val="2"/>
      <charset val="161"/>
      <scheme val="minor"/>
    </font>
    <font>
      <b/>
      <sz val="12"/>
      <color rgb="FFFF0000"/>
      <name val="Calibri"/>
      <family val="2"/>
      <charset val="161"/>
      <scheme val="minor"/>
    </font>
    <font>
      <b/>
      <sz val="12"/>
      <color rgb="FF002060"/>
      <name val="Calibri"/>
      <family val="2"/>
      <charset val="161"/>
      <scheme val="minor"/>
    </font>
    <font>
      <b/>
      <sz val="11"/>
      <color rgb="FFFF0000"/>
      <name val="Calibri"/>
      <family val="2"/>
      <charset val="161"/>
      <scheme val="minor"/>
    </font>
    <font>
      <sz val="11"/>
      <color theme="1"/>
      <name val="Calibri"/>
      <family val="2"/>
      <charset val="161"/>
    </font>
    <font>
      <sz val="11"/>
      <color rgb="FF00FF00"/>
      <name val="Calibri"/>
      <family val="2"/>
      <charset val="161"/>
    </font>
    <font>
      <b/>
      <sz val="14"/>
      <color rgb="FFFF0000"/>
      <name val="Calibri"/>
      <family val="2"/>
      <charset val="161"/>
      <scheme val="minor"/>
    </font>
    <font>
      <sz val="14"/>
      <color theme="1"/>
      <name val="Calibri"/>
      <family val="2"/>
      <charset val="161"/>
      <scheme val="minor"/>
    </font>
    <font>
      <b/>
      <sz val="13"/>
      <color theme="1"/>
      <name val="Calibri"/>
      <family val="2"/>
      <charset val="161"/>
      <scheme val="minor"/>
    </font>
    <font>
      <sz val="12"/>
      <color theme="1"/>
      <name val="Calibri"/>
      <family val="2"/>
      <charset val="161"/>
      <scheme val="minor"/>
    </font>
    <font>
      <sz val="12"/>
      <color rgb="FFFF0000"/>
      <name val="Calibri"/>
      <family val="2"/>
      <charset val="161"/>
      <scheme val="minor"/>
    </font>
    <font>
      <b/>
      <sz val="12"/>
      <color rgb="FFFFFF00"/>
      <name val="Calibri"/>
      <family val="2"/>
      <charset val="161"/>
      <scheme val="minor"/>
    </font>
    <font>
      <b/>
      <sz val="12"/>
      <name val="Calibri"/>
      <family val="2"/>
      <charset val="161"/>
      <scheme val="minor"/>
    </font>
    <font>
      <b/>
      <sz val="11"/>
      <name val="Calibri"/>
      <family val="2"/>
      <charset val="161"/>
      <scheme val="minor"/>
    </font>
    <font>
      <b/>
      <sz val="10"/>
      <name val="Arial"/>
      <family val="2"/>
      <charset val="161"/>
    </font>
    <font>
      <sz val="14"/>
      <color indexed="81"/>
      <name val="Tahoma"/>
      <family val="2"/>
      <charset val="161"/>
    </font>
    <font>
      <sz val="8"/>
      <color indexed="81"/>
      <name val="Tahoma"/>
      <family val="2"/>
      <charset val="161"/>
    </font>
    <font>
      <b/>
      <sz val="14"/>
      <color indexed="10"/>
      <name val="Tahoma"/>
      <family val="2"/>
      <charset val="161"/>
    </font>
    <font>
      <sz val="11"/>
      <color indexed="8"/>
      <name val="Calibri"/>
      <family val="2"/>
      <charset val="161"/>
    </font>
    <font>
      <sz val="11"/>
      <color indexed="9"/>
      <name val="Calibri"/>
      <family val="2"/>
      <charset val="161"/>
    </font>
    <font>
      <sz val="12"/>
      <color theme="0"/>
      <name val="Calibri"/>
      <family val="2"/>
      <charset val="161"/>
      <scheme val="minor"/>
    </font>
    <font>
      <sz val="11"/>
      <color indexed="20"/>
      <name val="Calibri"/>
      <family val="2"/>
      <charset val="161"/>
    </font>
    <font>
      <b/>
      <sz val="11"/>
      <color indexed="52"/>
      <name val="Calibri"/>
      <family val="2"/>
      <charset val="161"/>
    </font>
    <font>
      <b/>
      <sz val="11"/>
      <color indexed="9"/>
      <name val="Calibri"/>
      <family val="2"/>
      <charset val="161"/>
    </font>
    <font>
      <i/>
      <sz val="11"/>
      <color indexed="23"/>
      <name val="Calibri"/>
      <family val="2"/>
      <charset val="161"/>
    </font>
    <font>
      <sz val="11"/>
      <color indexed="17"/>
      <name val="Calibri"/>
      <family val="2"/>
      <charset val="161"/>
    </font>
    <font>
      <b/>
      <sz val="15"/>
      <color indexed="56"/>
      <name val="Calibri"/>
      <family val="2"/>
      <charset val="161"/>
    </font>
    <font>
      <b/>
      <sz val="13"/>
      <color indexed="56"/>
      <name val="Calibri"/>
      <family val="2"/>
      <charset val="161"/>
    </font>
    <font>
      <b/>
      <sz val="11"/>
      <color indexed="56"/>
      <name val="Calibri"/>
      <family val="2"/>
      <charset val="161"/>
    </font>
    <font>
      <u/>
      <sz val="11"/>
      <color theme="10"/>
      <name val="Calibri"/>
      <family val="2"/>
    </font>
    <font>
      <sz val="11"/>
      <color indexed="62"/>
      <name val="Calibri"/>
      <family val="2"/>
      <charset val="161"/>
    </font>
    <font>
      <sz val="11"/>
      <color indexed="52"/>
      <name val="Calibri"/>
      <family val="2"/>
      <charset val="161"/>
    </font>
    <font>
      <sz val="11"/>
      <color indexed="60"/>
      <name val="Calibri"/>
      <family val="2"/>
      <charset val="161"/>
    </font>
    <font>
      <b/>
      <sz val="11"/>
      <color indexed="63"/>
      <name val="Calibri"/>
      <family val="2"/>
      <charset val="161"/>
    </font>
    <font>
      <b/>
      <sz val="18"/>
      <color indexed="56"/>
      <name val="Cambria"/>
      <family val="2"/>
      <charset val="161"/>
    </font>
    <font>
      <b/>
      <sz val="11"/>
      <color indexed="8"/>
      <name val="Calibri"/>
      <family val="2"/>
      <charset val="161"/>
    </font>
    <font>
      <sz val="11"/>
      <color indexed="10"/>
      <name val="Calibri"/>
      <family val="2"/>
      <charset val="161"/>
    </font>
    <font>
      <sz val="10"/>
      <name val="Arial Greek"/>
      <charset val="161"/>
    </font>
    <font>
      <sz val="11"/>
      <color indexed="62"/>
      <name val="Calibri"/>
      <family val="2"/>
    </font>
    <font>
      <sz val="12"/>
      <color rgb="FF3F3F76"/>
      <name val="Calibri"/>
      <family val="2"/>
      <charset val="161"/>
      <scheme val="minor"/>
    </font>
    <font>
      <b/>
      <sz val="12"/>
      <color rgb="FF3F3F3F"/>
      <name val="Calibri"/>
      <family val="2"/>
      <charset val="161"/>
      <scheme val="minor"/>
    </font>
    <font>
      <i/>
      <sz val="12"/>
      <color rgb="FF7F7F7F"/>
      <name val="Calibri"/>
      <family val="2"/>
      <charset val="161"/>
      <scheme val="minor"/>
    </font>
    <font>
      <sz val="12"/>
      <color rgb="FF9C0006"/>
      <name val="Calibri"/>
      <family val="2"/>
      <charset val="161"/>
      <scheme val="minor"/>
    </font>
    <font>
      <sz val="12"/>
      <color rgb="FF006100"/>
      <name val="Calibri"/>
      <family val="2"/>
      <charset val="161"/>
      <scheme val="minor"/>
    </font>
    <font>
      <sz val="11"/>
      <name val="Tahoma"/>
      <family val="2"/>
      <charset val="161"/>
    </font>
    <font>
      <sz val="11"/>
      <color theme="1"/>
      <name val="Calibri"/>
      <family val="2"/>
      <scheme val="minor"/>
    </font>
    <font>
      <sz val="12"/>
      <color rgb="FF9C6500"/>
      <name val="Calibri"/>
      <family val="2"/>
      <charset val="161"/>
      <scheme val="minor"/>
    </font>
    <font>
      <b/>
      <sz val="11"/>
      <color rgb="FFFFFF00"/>
      <name val="Calibri"/>
      <family val="2"/>
      <charset val="161"/>
      <scheme val="minor"/>
    </font>
    <font>
      <sz val="12"/>
      <color rgb="FFFA7D00"/>
      <name val="Calibri"/>
      <family val="2"/>
      <charset val="161"/>
      <scheme val="minor"/>
    </font>
    <font>
      <u/>
      <sz val="11"/>
      <color indexed="12"/>
      <name val="Calibri"/>
      <family val="2"/>
    </font>
    <font>
      <u/>
      <sz val="11"/>
      <color theme="10"/>
      <name val="Calibri"/>
      <family val="2"/>
      <charset val="161"/>
    </font>
    <font>
      <b/>
      <sz val="12"/>
      <color rgb="FFFA7D00"/>
      <name val="Calibri"/>
      <family val="2"/>
      <charset val="161"/>
      <scheme val="minor"/>
    </font>
    <font>
      <b/>
      <sz val="14"/>
      <color rgb="FF002060"/>
      <name val="Calibri"/>
      <family val="2"/>
      <charset val="161"/>
      <scheme val="minor"/>
    </font>
    <font>
      <b/>
      <sz val="12"/>
      <color rgb="FFFF0000"/>
      <name val="Arial"/>
      <family val="2"/>
      <charset val="161"/>
    </font>
    <font>
      <b/>
      <sz val="12"/>
      <color theme="0"/>
      <name val="Arial"/>
      <family val="2"/>
      <charset val="161"/>
    </font>
    <font>
      <b/>
      <sz val="11"/>
      <color theme="0"/>
      <name val="Arial"/>
      <family val="2"/>
      <charset val="161"/>
    </font>
    <font>
      <b/>
      <sz val="12"/>
      <color rgb="FFFFFF00"/>
      <name val="Arial"/>
      <family val="2"/>
      <charset val="161"/>
    </font>
    <font>
      <b/>
      <sz val="12"/>
      <color rgb="FF00FFFF"/>
      <name val="Arial"/>
      <family val="2"/>
      <charset val="161"/>
    </font>
    <font>
      <b/>
      <sz val="13"/>
      <color rgb="FF00FFFF"/>
      <name val="Arial"/>
      <family val="2"/>
      <charset val="161"/>
    </font>
    <font>
      <b/>
      <sz val="13"/>
      <color rgb="FFFFFF00"/>
      <name val="Arial"/>
      <family val="2"/>
      <charset val="161"/>
    </font>
    <font>
      <b/>
      <sz val="13"/>
      <color theme="0"/>
      <name val="Arial"/>
      <family val="2"/>
      <charset val="161"/>
    </font>
    <font>
      <b/>
      <sz val="13"/>
      <color theme="1"/>
      <name val="Arial"/>
      <family val="2"/>
      <charset val="161"/>
    </font>
    <font>
      <b/>
      <sz val="12"/>
      <color rgb="FF00FF00"/>
      <name val="Arial"/>
      <family val="2"/>
      <charset val="161"/>
    </font>
    <font>
      <sz val="13"/>
      <color theme="1"/>
      <name val="Arial"/>
      <family val="2"/>
      <charset val="161"/>
    </font>
    <font>
      <sz val="10"/>
      <color theme="1"/>
      <name val="Calibri"/>
      <family val="2"/>
      <charset val="161"/>
      <scheme val="minor"/>
    </font>
    <font>
      <b/>
      <sz val="14"/>
      <color rgb="FFFFFF00"/>
      <name val="Calibri"/>
      <family val="2"/>
      <charset val="161"/>
      <scheme val="minor"/>
    </font>
    <font>
      <sz val="12"/>
      <color theme="1"/>
      <name val="Arial"/>
      <family val="2"/>
      <charset val="161"/>
    </font>
    <font>
      <b/>
      <sz val="14"/>
      <color theme="0"/>
      <name val="Calibri"/>
      <family val="2"/>
      <charset val="161"/>
      <scheme val="minor"/>
    </font>
    <font>
      <b/>
      <sz val="13"/>
      <color theme="0"/>
      <name val="Calibri"/>
      <family val="2"/>
      <charset val="161"/>
      <scheme val="minor"/>
    </font>
    <font>
      <b/>
      <sz val="14"/>
      <name val="Calibri"/>
      <family val="2"/>
      <charset val="161"/>
      <scheme val="minor"/>
    </font>
    <font>
      <b/>
      <sz val="13"/>
      <name val="Calibri"/>
      <family val="2"/>
      <charset val="161"/>
      <scheme val="minor"/>
    </font>
    <font>
      <b/>
      <sz val="14"/>
      <color rgb="FF00FFFF"/>
      <name val="Calibri"/>
      <family val="2"/>
      <charset val="161"/>
      <scheme val="minor"/>
    </font>
    <font>
      <b/>
      <sz val="14"/>
      <color rgb="FF00FFFF"/>
      <name val="Calibri"/>
      <family val="2"/>
      <charset val="161"/>
    </font>
    <font>
      <b/>
      <sz val="13"/>
      <color rgb="FFFFFF00"/>
      <name val="Calibri"/>
      <family val="2"/>
      <charset val="161"/>
      <scheme val="minor"/>
    </font>
    <font>
      <b/>
      <sz val="12"/>
      <color theme="1"/>
      <name val="Arial"/>
      <family val="2"/>
      <charset val="161"/>
    </font>
    <font>
      <b/>
      <sz val="11"/>
      <color theme="0"/>
      <name val="Calibri"/>
      <family val="2"/>
      <charset val="161"/>
    </font>
    <font>
      <b/>
      <sz val="9"/>
      <color rgb="FF00FFFF"/>
      <name val="Arial"/>
      <family val="2"/>
      <charset val="161"/>
    </font>
    <font>
      <b/>
      <sz val="10"/>
      <color rgb="FF00FFFF"/>
      <name val="Arial"/>
      <family val="2"/>
      <charset val="161"/>
    </font>
    <font>
      <sz val="12"/>
      <color rgb="FFFFFF00"/>
      <name val="Calibri"/>
      <family val="2"/>
      <charset val="161"/>
      <scheme val="minor"/>
    </font>
    <font>
      <b/>
      <sz val="12"/>
      <color rgb="FF00FFFF"/>
      <name val="Calibri"/>
      <family val="2"/>
      <charset val="161"/>
      <scheme val="minor"/>
    </font>
    <font>
      <sz val="14"/>
      <color rgb="FFFF0000"/>
      <name val="Calibri"/>
      <family val="2"/>
      <charset val="161"/>
      <scheme val="minor"/>
    </font>
    <font>
      <sz val="11"/>
      <color rgb="FF002060"/>
      <name val="Calibri"/>
      <family val="2"/>
      <charset val="161"/>
      <scheme val="minor"/>
    </font>
    <font>
      <sz val="11"/>
      <color rgb="FF00FFFF"/>
      <name val="Calibri"/>
      <family val="2"/>
      <charset val="161"/>
      <scheme val="minor"/>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00B0F0"/>
        <bgColor indexed="64"/>
      </patternFill>
    </fill>
    <fill>
      <patternFill patternType="solid">
        <fgColor rgb="FFC00000"/>
        <bgColor indexed="64"/>
      </patternFill>
    </fill>
    <fill>
      <patternFill patternType="solid">
        <fgColor rgb="FF00FFFF"/>
        <bgColor indexed="64"/>
      </patternFill>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rgb="FF66FFFF"/>
        <bgColor indexed="64"/>
      </patternFill>
    </fill>
    <fill>
      <patternFill patternType="solid">
        <fgColor rgb="FF00FF00"/>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0"/>
        <bgColor indexed="64"/>
      </patternFill>
    </fill>
    <fill>
      <patternFill patternType="solid">
        <fgColor rgb="FFCCFFFF"/>
        <bgColor indexed="64"/>
      </patternFill>
    </fill>
    <fill>
      <patternFill patternType="solid">
        <fgColor theme="5" tint="0.59999389629810485"/>
        <bgColor indexed="64"/>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CC99"/>
        <bgColor indexed="64"/>
      </patternFill>
    </fill>
    <fill>
      <patternFill patternType="solid">
        <fgColor rgb="FF7030A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9" tint="0.39997558519241921"/>
        <bgColor indexed="64"/>
      </patternFill>
    </fill>
  </fills>
  <borders count="6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auto="1"/>
      </left>
      <right style="thick">
        <color auto="1"/>
      </right>
      <top style="thick">
        <color auto="1"/>
      </top>
      <bottom style="thick">
        <color auto="1"/>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48">
    <xf numFmtId="0" fontId="0" fillId="0" borderId="0"/>
    <xf numFmtId="0" fontId="1" fillId="0" borderId="0"/>
    <xf numFmtId="0" fontId="10" fillId="0" borderId="0"/>
    <xf numFmtId="0" fontId="20" fillId="0" borderId="0"/>
    <xf numFmtId="0" fontId="10" fillId="0" borderId="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1" borderId="0" applyNumberFormat="0" applyBorder="0" applyAlignment="0" applyProtection="0"/>
    <xf numFmtId="0" fontId="29" fillId="54" borderId="0" applyNumberFormat="0" applyBorder="0" applyAlignment="0" applyProtection="0"/>
    <xf numFmtId="0" fontId="29" fillId="57"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30" fillId="58"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61" borderId="0" applyNumberFormat="0" applyBorder="0" applyAlignment="0" applyProtection="0"/>
    <xf numFmtId="0" fontId="31" fillId="11"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0" fillId="62" borderId="0" applyNumberFormat="0" applyBorder="0" applyAlignment="0" applyProtection="0"/>
    <xf numFmtId="0" fontId="30" fillId="63" borderId="0" applyNumberFormat="0" applyBorder="0" applyAlignment="0" applyProtection="0"/>
    <xf numFmtId="0" fontId="30" fillId="64"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65" borderId="0" applyNumberFormat="0" applyBorder="0" applyAlignment="0" applyProtection="0"/>
    <xf numFmtId="0" fontId="32" fillId="49" borderId="0" applyNumberFormat="0" applyBorder="0" applyAlignment="0" applyProtection="0"/>
    <xf numFmtId="0" fontId="33" fillId="66" borderId="27" applyNumberFormat="0" applyAlignment="0" applyProtection="0"/>
    <xf numFmtId="0" fontId="34" fillId="67" borderId="28" applyNumberFormat="0" applyAlignment="0" applyProtection="0"/>
    <xf numFmtId="0" fontId="35" fillId="0" borderId="0" applyNumberFormat="0" applyFill="0" applyBorder="0" applyAlignment="0" applyProtection="0"/>
    <xf numFmtId="0" fontId="36" fillId="50" borderId="0" applyNumberFormat="0" applyBorder="0" applyAlignment="0" applyProtection="0"/>
    <xf numFmtId="0" fontId="37" fillId="0" borderId="29" applyNumberFormat="0" applyFill="0" applyAlignment="0" applyProtection="0"/>
    <xf numFmtId="0" fontId="38" fillId="0" borderId="30" applyNumberFormat="0" applyFill="0" applyAlignment="0" applyProtection="0"/>
    <xf numFmtId="0" fontId="39" fillId="0" borderId="3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53" borderId="27" applyNumberFormat="0" applyAlignment="0" applyProtection="0"/>
    <xf numFmtId="0" fontId="42" fillId="0" borderId="32" applyNumberFormat="0" applyFill="0" applyAlignment="0" applyProtection="0"/>
    <xf numFmtId="0" fontId="43" fillId="68" borderId="0" applyNumberFormat="0" applyBorder="0" applyAlignment="0" applyProtection="0"/>
    <xf numFmtId="0" fontId="29" fillId="69" borderId="33" applyNumberFormat="0" applyFont="0" applyAlignment="0" applyProtection="0"/>
    <xf numFmtId="0" fontId="44" fillId="66" borderId="34" applyNumberFormat="0" applyAlignment="0" applyProtection="0"/>
    <xf numFmtId="0" fontId="45" fillId="0" borderId="0" applyNumberFormat="0" applyFill="0" applyBorder="0" applyAlignment="0" applyProtection="0"/>
    <xf numFmtId="0" fontId="46" fillId="0" borderId="35" applyNumberFormat="0" applyFill="0" applyAlignment="0" applyProtection="0"/>
    <xf numFmtId="164" fontId="10" fillId="0" borderId="0" applyFont="0" applyFill="0" applyBorder="0" applyAlignment="0" applyProtection="0"/>
    <xf numFmtId="0" fontId="47" fillId="0" borderId="0" applyNumberFormat="0" applyFill="0" applyBorder="0" applyAlignment="0" applyProtection="0"/>
    <xf numFmtId="0" fontId="48" fillId="0" borderId="0"/>
    <xf numFmtId="0" fontId="49" fillId="70" borderId="1" applyNumberFormat="0" applyAlignment="0" applyProtection="0"/>
    <xf numFmtId="0" fontId="50" fillId="5" borderId="1" applyNumberFormat="0" applyAlignment="0" applyProtection="0"/>
    <xf numFmtId="0" fontId="9" fillId="7" borderId="4" applyNumberFormat="0" applyAlignment="0" applyProtection="0"/>
    <xf numFmtId="0" fontId="31" fillId="8" borderId="0" applyNumberFormat="0" applyBorder="0" applyAlignment="0" applyProtection="0"/>
    <xf numFmtId="0" fontId="31" fillId="12" borderId="0" applyNumberFormat="0" applyBorder="0" applyAlignment="0" applyProtection="0"/>
    <xf numFmtId="0" fontId="31" fillId="16" borderId="0" applyNumberFormat="0" applyBorder="0" applyAlignment="0" applyProtection="0"/>
    <xf numFmtId="0" fontId="31" fillId="20" borderId="0" applyNumberFormat="0" applyBorder="0" applyAlignment="0" applyProtection="0"/>
    <xf numFmtId="0" fontId="31" fillId="24" borderId="0" applyNumberFormat="0" applyBorder="0" applyAlignment="0" applyProtection="0"/>
    <xf numFmtId="0" fontId="31" fillId="28" borderId="0" applyNumberFormat="0" applyBorder="0" applyAlignment="0" applyProtection="0"/>
    <xf numFmtId="0" fontId="51" fillId="6" borderId="2" applyNumberFormat="0" applyAlignment="0" applyProtection="0"/>
    <xf numFmtId="0" fontId="52" fillId="0" borderId="0" applyNumberFormat="0" applyFill="0" applyBorder="0" applyAlignment="0" applyProtection="0"/>
    <xf numFmtId="0" fontId="53" fillId="3" borderId="0" applyNumberFormat="0" applyBorder="0" applyAlignment="0" applyProtection="0"/>
    <xf numFmtId="0" fontId="54" fillId="2" borderId="0" applyNumberFormat="0" applyBorder="0" applyAlignment="0" applyProtection="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0" fillId="0" borderId="0"/>
    <xf numFmtId="0" fontId="20" fillId="0" borderId="0"/>
    <xf numFmtId="0" fontId="20" fillId="0" borderId="0"/>
    <xf numFmtId="0" fontId="20" fillId="0" borderId="0"/>
    <xf numFmtId="0" fontId="20" fillId="0" borderId="0"/>
    <xf numFmtId="0" fontId="29" fillId="0" borderId="0"/>
    <xf numFmtId="0" fontId="55" fillId="0" borderId="0"/>
    <xf numFmtId="0" fontId="29"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48" fillId="0" borderId="0"/>
    <xf numFmtId="0" fontId="20" fillId="0" borderId="0"/>
    <xf numFmtId="0" fontId="20" fillId="0" borderId="0"/>
    <xf numFmtId="0" fontId="56" fillId="0" borderId="0"/>
    <xf numFmtId="0" fontId="10" fillId="0" borderId="0"/>
    <xf numFmtId="0" fontId="57" fillId="4" borderId="0" applyNumberFormat="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58" fillId="71" borderId="36">
      <alignment horizontal="center"/>
    </xf>
    <xf numFmtId="0" fontId="1" fillId="0" borderId="0">
      <alignment horizontal="left"/>
    </xf>
    <xf numFmtId="0" fontId="1" fillId="0" borderId="0">
      <alignment horizontal="left"/>
    </xf>
    <xf numFmtId="0" fontId="1" fillId="0" borderId="0">
      <alignment horizontal="left"/>
    </xf>
    <xf numFmtId="0" fontId="59" fillId="0" borderId="3" applyNumberFormat="0" applyFill="0" applyAlignment="0" applyProtection="0"/>
    <xf numFmtId="0" fontId="11"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alignment vertical="top"/>
      <protection locked="0"/>
    </xf>
    <xf numFmtId="0" fontId="62" fillId="6" borderId="1" applyNumberFormat="0" applyAlignment="0" applyProtection="0"/>
  </cellStyleXfs>
  <cellXfs count="619">
    <xf numFmtId="0" fontId="0" fillId="0" borderId="0" xfId="0"/>
    <xf numFmtId="0" fontId="1" fillId="33" borderId="0" xfId="1" applyFont="1" applyFill="1"/>
    <xf numFmtId="0" fontId="1" fillId="32" borderId="0" xfId="1" applyFont="1" applyFill="1"/>
    <xf numFmtId="0" fontId="1" fillId="0" borderId="0" xfId="1" applyFont="1"/>
    <xf numFmtId="0" fontId="1" fillId="0" borderId="0" xfId="1"/>
    <xf numFmtId="0" fontId="2" fillId="34" borderId="6" xfId="1" applyFont="1" applyFill="1" applyBorder="1" applyAlignment="1">
      <alignment horizontal="center"/>
    </xf>
    <xf numFmtId="0" fontId="0" fillId="33" borderId="0" xfId="0" applyFill="1"/>
    <xf numFmtId="0" fontId="9" fillId="34" borderId="6" xfId="1" applyFont="1" applyFill="1" applyBorder="1" applyAlignment="1">
      <alignment horizontal="center"/>
    </xf>
    <xf numFmtId="0" fontId="10" fillId="35" borderId="6" xfId="2" applyFill="1" applyBorder="1" applyAlignment="1" applyProtection="1">
      <alignment horizontal="center"/>
    </xf>
    <xf numFmtId="0" fontId="11" fillId="36" borderId="6" xfId="0" applyFont="1" applyFill="1" applyBorder="1" applyAlignment="1" applyProtection="1">
      <alignment horizontal="center"/>
    </xf>
    <xf numFmtId="0" fontId="11" fillId="36" borderId="6" xfId="0" applyFont="1" applyFill="1" applyBorder="1" applyAlignment="1">
      <alignment horizontal="center"/>
    </xf>
    <xf numFmtId="0" fontId="12" fillId="36" borderId="6" xfId="0" applyFont="1" applyFill="1" applyBorder="1" applyAlignment="1" applyProtection="1">
      <alignment horizontal="center"/>
    </xf>
    <xf numFmtId="0" fontId="13" fillId="36" borderId="6" xfId="0" applyFont="1" applyFill="1" applyBorder="1" applyAlignment="1" applyProtection="1">
      <alignment horizontal="center"/>
    </xf>
    <xf numFmtId="0" fontId="1" fillId="33" borderId="0" xfId="1" applyFill="1"/>
    <xf numFmtId="0" fontId="2" fillId="37" borderId="0" xfId="1" applyFont="1" applyFill="1" applyAlignment="1">
      <alignment horizontal="center"/>
    </xf>
    <xf numFmtId="0" fontId="1" fillId="0" borderId="0" xfId="1" applyFont="1" applyAlignment="1">
      <alignment horizontal="center"/>
    </xf>
    <xf numFmtId="0" fontId="3" fillId="0" borderId="0" xfId="1" applyFont="1" applyAlignment="1">
      <alignment horizontal="center"/>
    </xf>
    <xf numFmtId="0" fontId="1" fillId="33" borderId="0" xfId="1" applyFill="1" applyAlignment="1">
      <alignment horizontal="center"/>
    </xf>
    <xf numFmtId="0" fontId="1" fillId="32" borderId="0" xfId="1" applyFill="1"/>
    <xf numFmtId="0" fontId="2" fillId="34" borderId="0" xfId="1" applyFont="1" applyFill="1" applyAlignment="1">
      <alignment horizontal="center"/>
    </xf>
    <xf numFmtId="0" fontId="14" fillId="38" borderId="6" xfId="1" applyFont="1" applyFill="1" applyBorder="1" applyAlignment="1">
      <alignment horizontal="center"/>
    </xf>
    <xf numFmtId="0" fontId="0" fillId="0" borderId="0" xfId="1" applyFont="1" applyAlignment="1">
      <alignment horizontal="center"/>
    </xf>
    <xf numFmtId="0" fontId="5" fillId="34" borderId="0" xfId="1" applyFont="1" applyFill="1" applyAlignment="1">
      <alignment horizontal="center"/>
    </xf>
    <xf numFmtId="0" fontId="15" fillId="0" borderId="0" xfId="1" applyFont="1" applyAlignment="1">
      <alignment horizontal="center"/>
    </xf>
    <xf numFmtId="16" fontId="17" fillId="38" borderId="0" xfId="0" applyNumberFormat="1" applyFont="1" applyFill="1" applyAlignment="1">
      <alignment horizontal="center"/>
    </xf>
    <xf numFmtId="0" fontId="17" fillId="38" borderId="0" xfId="0" applyFont="1" applyFill="1" applyAlignment="1">
      <alignment horizontal="center"/>
    </xf>
    <xf numFmtId="0" fontId="18" fillId="38" borderId="0" xfId="0" applyFont="1" applyFill="1"/>
    <xf numFmtId="3" fontId="17" fillId="38" borderId="0" xfId="0" applyNumberFormat="1" applyFont="1" applyFill="1" applyAlignment="1">
      <alignment horizontal="center"/>
    </xf>
    <xf numFmtId="0" fontId="8" fillId="35" borderId="7" xfId="0" applyFont="1" applyFill="1" applyBorder="1" applyAlignment="1">
      <alignment horizontal="center"/>
    </xf>
    <xf numFmtId="0" fontId="8" fillId="35" borderId="8" xfId="0" applyFont="1" applyFill="1" applyBorder="1" applyAlignment="1">
      <alignment horizontal="center"/>
    </xf>
    <xf numFmtId="0" fontId="8" fillId="35" borderId="9" xfId="0" applyFont="1" applyFill="1" applyBorder="1" applyAlignment="1">
      <alignment horizontal="center"/>
    </xf>
    <xf numFmtId="0" fontId="11" fillId="39" borderId="10" xfId="0" applyFont="1" applyFill="1" applyBorder="1" applyAlignment="1">
      <alignment horizontal="left"/>
    </xf>
    <xf numFmtId="0" fontId="11" fillId="39" borderId="11" xfId="0" applyFont="1" applyFill="1" applyBorder="1"/>
    <xf numFmtId="0" fontId="11" fillId="39" borderId="12" xfId="0" applyFont="1" applyFill="1" applyBorder="1"/>
    <xf numFmtId="0" fontId="19" fillId="35" borderId="13" xfId="0" applyFont="1" applyFill="1" applyBorder="1" applyAlignment="1">
      <alignment horizontal="center"/>
    </xf>
    <xf numFmtId="0" fontId="19" fillId="35" borderId="6" xfId="0" applyFont="1" applyFill="1" applyBorder="1" applyAlignment="1">
      <alignment horizontal="center"/>
    </xf>
    <xf numFmtId="0" fontId="19" fillId="40" borderId="6" xfId="0" applyFont="1" applyFill="1" applyBorder="1" applyAlignment="1">
      <alignment horizontal="center"/>
    </xf>
    <xf numFmtId="0" fontId="19" fillId="38" borderId="6" xfId="0" applyFont="1" applyFill="1" applyBorder="1" applyAlignment="1">
      <alignment horizontal="center"/>
    </xf>
    <xf numFmtId="0" fontId="19" fillId="41" borderId="6" xfId="0" applyFont="1" applyFill="1" applyBorder="1" applyAlignment="1">
      <alignment horizontal="center"/>
    </xf>
    <xf numFmtId="0" fontId="11" fillId="42" borderId="6" xfId="0" applyFont="1" applyFill="1" applyBorder="1" applyAlignment="1">
      <alignment horizontal="center"/>
    </xf>
    <xf numFmtId="0" fontId="9" fillId="32" borderId="6" xfId="1" applyFont="1" applyFill="1" applyBorder="1" applyAlignment="1">
      <alignment horizontal="center"/>
    </xf>
    <xf numFmtId="0" fontId="11" fillId="39" borderId="14" xfId="0" applyFont="1" applyFill="1" applyBorder="1" applyAlignment="1">
      <alignment horizontal="left"/>
    </xf>
    <xf numFmtId="0" fontId="11" fillId="39" borderId="0" xfId="0" applyFont="1" applyFill="1" applyBorder="1"/>
    <xf numFmtId="0" fontId="11" fillId="39" borderId="15" xfId="0" applyFont="1" applyFill="1" applyBorder="1" applyAlignment="1">
      <alignment horizontal="center"/>
    </xf>
    <xf numFmtId="0" fontId="11" fillId="35" borderId="13" xfId="0" applyFont="1" applyFill="1" applyBorder="1" applyAlignment="1">
      <alignment horizontal="center"/>
    </xf>
    <xf numFmtId="0" fontId="11" fillId="35" borderId="6" xfId="0" applyFont="1" applyFill="1" applyBorder="1" applyAlignment="1">
      <alignment horizontal="center"/>
    </xf>
    <xf numFmtId="0" fontId="11" fillId="40" borderId="6" xfId="0" applyFont="1" applyFill="1" applyBorder="1" applyAlignment="1">
      <alignment horizontal="center"/>
    </xf>
    <xf numFmtId="0" fontId="11" fillId="38" borderId="13" xfId="0" applyFont="1" applyFill="1" applyBorder="1" applyAlignment="1">
      <alignment horizontal="center"/>
    </xf>
    <xf numFmtId="0" fontId="11" fillId="38" borderId="6" xfId="0" applyFont="1" applyFill="1" applyBorder="1" applyAlignment="1">
      <alignment horizontal="center"/>
    </xf>
    <xf numFmtId="0" fontId="11" fillId="41" borderId="6" xfId="0" applyFont="1" applyFill="1" applyBorder="1" applyAlignment="1">
      <alignment horizontal="center"/>
    </xf>
    <xf numFmtId="0" fontId="11" fillId="41" borderId="16" xfId="0" applyFont="1" applyFill="1" applyBorder="1" applyAlignment="1">
      <alignment horizontal="center"/>
    </xf>
    <xf numFmtId="0" fontId="12" fillId="38" borderId="0" xfId="1" applyFont="1" applyFill="1" applyAlignment="1">
      <alignment horizontal="center"/>
    </xf>
    <xf numFmtId="0" fontId="9" fillId="43" borderId="0" xfId="1" applyFont="1" applyFill="1" applyAlignment="1">
      <alignment horizontal="center"/>
    </xf>
    <xf numFmtId="0" fontId="9" fillId="32" borderId="0" xfId="1" applyFont="1" applyFill="1" applyAlignment="1">
      <alignment horizontal="center"/>
    </xf>
    <xf numFmtId="0" fontId="11" fillId="35" borderId="17" xfId="0" applyFont="1" applyFill="1" applyBorder="1" applyAlignment="1">
      <alignment horizontal="center"/>
    </xf>
    <xf numFmtId="10" fontId="11" fillId="35" borderId="15" xfId="0" applyNumberFormat="1" applyFont="1" applyFill="1" applyBorder="1" applyAlignment="1">
      <alignment horizontal="center"/>
    </xf>
    <xf numFmtId="0" fontId="20" fillId="38" borderId="6" xfId="1" applyFont="1" applyFill="1" applyBorder="1" applyAlignment="1">
      <alignment horizontal="center"/>
    </xf>
    <xf numFmtId="0" fontId="21" fillId="38" borderId="6" xfId="1" applyFont="1" applyFill="1" applyBorder="1" applyAlignment="1">
      <alignment horizontal="center"/>
    </xf>
    <xf numFmtId="0" fontId="12" fillId="38" borderId="6" xfId="1" applyFont="1" applyFill="1" applyBorder="1" applyAlignment="1">
      <alignment horizontal="center"/>
    </xf>
    <xf numFmtId="0" fontId="12" fillId="38" borderId="18" xfId="1" applyFont="1" applyFill="1" applyBorder="1" applyAlignment="1">
      <alignment horizontal="center"/>
    </xf>
    <xf numFmtId="0" fontId="11" fillId="40" borderId="19" xfId="0" applyFont="1" applyFill="1" applyBorder="1" applyAlignment="1">
      <alignment horizontal="center"/>
    </xf>
    <xf numFmtId="0" fontId="11" fillId="40" borderId="20" xfId="0" applyFont="1" applyFill="1" applyBorder="1" applyAlignment="1">
      <alignment horizontal="center"/>
    </xf>
    <xf numFmtId="10" fontId="11" fillId="40" borderId="21" xfId="0" applyNumberFormat="1" applyFont="1" applyFill="1" applyBorder="1" applyAlignment="1">
      <alignment horizontal="center"/>
    </xf>
    <xf numFmtId="0" fontId="11" fillId="44" borderId="13" xfId="0" applyFont="1" applyFill="1" applyBorder="1" applyAlignment="1">
      <alignment horizontal="center"/>
    </xf>
    <xf numFmtId="0" fontId="11" fillId="44" borderId="6" xfId="0" applyFont="1" applyFill="1" applyBorder="1" applyAlignment="1">
      <alignment horizontal="center"/>
    </xf>
    <xf numFmtId="0" fontId="1" fillId="0" borderId="0" xfId="1" applyNumberFormat="1" applyAlignment="1">
      <alignment horizontal="center"/>
    </xf>
    <xf numFmtId="0" fontId="11" fillId="40" borderId="6" xfId="1" applyNumberFormat="1" applyFont="1" applyFill="1" applyBorder="1" applyAlignment="1" applyProtection="1">
      <alignment horizontal="center"/>
      <protection locked="0"/>
    </xf>
    <xf numFmtId="0" fontId="22" fillId="43" borderId="6" xfId="1" applyFont="1" applyFill="1" applyBorder="1" applyAlignment="1">
      <alignment horizontal="center"/>
    </xf>
    <xf numFmtId="0" fontId="9" fillId="32" borderId="22" xfId="1" applyFont="1" applyFill="1" applyBorder="1" applyAlignment="1">
      <alignment horizontal="center"/>
    </xf>
    <xf numFmtId="0" fontId="23" fillId="39" borderId="6" xfId="1" applyFont="1" applyFill="1" applyBorder="1" applyAlignment="1">
      <alignment horizontal="center"/>
    </xf>
    <xf numFmtId="0" fontId="12" fillId="38" borderId="16" xfId="1" applyFont="1" applyFill="1" applyBorder="1" applyAlignment="1" applyProtection="1">
      <alignment horizontal="center"/>
      <protection locked="0"/>
    </xf>
    <xf numFmtId="0" fontId="11" fillId="0" borderId="6" xfId="1" applyFont="1" applyBorder="1" applyAlignment="1">
      <alignment horizontal="center"/>
    </xf>
    <xf numFmtId="0" fontId="4" fillId="38" borderId="6" xfId="1" applyFont="1" applyFill="1" applyBorder="1" applyAlignment="1">
      <alignment horizontal="center"/>
    </xf>
    <xf numFmtId="0" fontId="4" fillId="45" borderId="6" xfId="1" applyFont="1" applyFill="1" applyBorder="1" applyAlignment="1">
      <alignment horizontal="center"/>
    </xf>
    <xf numFmtId="0" fontId="11" fillId="40" borderId="10" xfId="0" applyFont="1" applyFill="1" applyBorder="1" applyAlignment="1">
      <alignment horizontal="center"/>
    </xf>
    <xf numFmtId="0" fontId="11" fillId="40" borderId="11" xfId="0" applyFont="1" applyFill="1" applyBorder="1" applyAlignment="1">
      <alignment horizontal="center"/>
    </xf>
    <xf numFmtId="0" fontId="11" fillId="40" borderId="8" xfId="0" applyFont="1" applyFill="1" applyBorder="1" applyAlignment="1">
      <alignment horizontal="center"/>
    </xf>
    <xf numFmtId="0" fontId="11" fillId="40" borderId="9" xfId="0" applyFont="1" applyFill="1" applyBorder="1" applyAlignment="1">
      <alignment horizontal="center"/>
    </xf>
    <xf numFmtId="0" fontId="11" fillId="40" borderId="10" xfId="0" applyFont="1" applyFill="1" applyBorder="1" applyAlignment="1">
      <alignment horizontal="left"/>
    </xf>
    <xf numFmtId="0" fontId="11" fillId="40" borderId="11" xfId="0" applyFont="1" applyFill="1" applyBorder="1"/>
    <xf numFmtId="0" fontId="11" fillId="40" borderId="12" xfId="0" applyFont="1" applyFill="1" applyBorder="1"/>
    <xf numFmtId="0" fontId="11" fillId="40" borderId="14" xfId="0" applyFont="1" applyFill="1" applyBorder="1" applyAlignment="1">
      <alignment horizontal="left"/>
    </xf>
    <xf numFmtId="0" fontId="11" fillId="40" borderId="0" xfId="0" applyFont="1" applyFill="1" applyBorder="1"/>
    <xf numFmtId="0" fontId="11" fillId="40" borderId="15" xfId="0" applyFont="1" applyFill="1" applyBorder="1" applyAlignment="1">
      <alignment horizontal="center"/>
    </xf>
    <xf numFmtId="0" fontId="11" fillId="40" borderId="17" xfId="0" applyFont="1" applyFill="1" applyBorder="1" applyAlignment="1">
      <alignment horizontal="center"/>
    </xf>
    <xf numFmtId="10" fontId="11" fillId="40" borderId="15" xfId="0" applyNumberFormat="1" applyFont="1" applyFill="1" applyBorder="1" applyAlignment="1">
      <alignment horizontal="center"/>
    </xf>
    <xf numFmtId="0" fontId="18" fillId="33" borderId="0" xfId="1" applyFont="1" applyFill="1"/>
    <xf numFmtId="0" fontId="11" fillId="38" borderId="19" xfId="0" applyFont="1" applyFill="1" applyBorder="1" applyAlignment="1">
      <alignment horizontal="center"/>
    </xf>
    <xf numFmtId="0" fontId="11" fillId="38" borderId="20" xfId="0" applyFont="1" applyFill="1" applyBorder="1" applyAlignment="1">
      <alignment horizontal="center"/>
    </xf>
    <xf numFmtId="10" fontId="11" fillId="38" borderId="21" xfId="0" applyNumberFormat="1" applyFont="1" applyFill="1" applyBorder="1" applyAlignment="1">
      <alignment horizontal="center"/>
    </xf>
    <xf numFmtId="0" fontId="9" fillId="43" borderId="6" xfId="1" applyNumberFormat="1" applyFont="1" applyFill="1" applyBorder="1" applyAlignment="1" applyProtection="1">
      <alignment horizontal="center"/>
      <protection locked="0"/>
    </xf>
    <xf numFmtId="0" fontId="11" fillId="38" borderId="14" xfId="0" applyFont="1" applyFill="1" applyBorder="1" applyAlignment="1">
      <alignment horizontal="center"/>
    </xf>
    <xf numFmtId="0" fontId="11" fillId="38" borderId="0" xfId="0" applyFont="1" applyFill="1" applyBorder="1" applyAlignment="1">
      <alignment horizontal="center"/>
    </xf>
    <xf numFmtId="0" fontId="11" fillId="38" borderId="8" xfId="0" applyFont="1" applyFill="1" applyBorder="1" applyAlignment="1">
      <alignment horizontal="center"/>
    </xf>
    <xf numFmtId="0" fontId="11" fillId="38" borderId="9" xfId="0" applyFont="1" applyFill="1" applyBorder="1" applyAlignment="1">
      <alignment horizontal="center"/>
    </xf>
    <xf numFmtId="0" fontId="1" fillId="36" borderId="0" xfId="1" applyNumberFormat="1" applyFill="1" applyAlignment="1">
      <alignment horizontal="center"/>
    </xf>
    <xf numFmtId="0" fontId="1" fillId="33" borderId="0" xfId="1" applyNumberFormat="1" applyFill="1" applyAlignment="1">
      <alignment horizontal="center"/>
    </xf>
    <xf numFmtId="0" fontId="24" fillId="39" borderId="6" xfId="1" applyNumberFormat="1" applyFont="1" applyFill="1" applyBorder="1" applyAlignment="1">
      <alignment horizontal="center"/>
    </xf>
    <xf numFmtId="0" fontId="11" fillId="38" borderId="10" xfId="0" applyFont="1" applyFill="1" applyBorder="1" applyAlignment="1">
      <alignment horizontal="left"/>
    </xf>
    <xf numFmtId="0" fontId="11" fillId="38" borderId="11" xfId="0" applyFont="1" applyFill="1" applyBorder="1"/>
    <xf numFmtId="0" fontId="11" fillId="38" borderId="12" xfId="0" applyFont="1" applyFill="1" applyBorder="1"/>
    <xf numFmtId="0" fontId="11" fillId="38" borderId="14" xfId="0" applyFont="1" applyFill="1" applyBorder="1" applyAlignment="1">
      <alignment horizontal="left"/>
    </xf>
    <xf numFmtId="0" fontId="11" fillId="38" borderId="0" xfId="0" applyFont="1" applyFill="1" applyBorder="1"/>
    <xf numFmtId="0" fontId="11" fillId="38" borderId="15" xfId="0" applyFont="1" applyFill="1" applyBorder="1" applyAlignment="1">
      <alignment horizontal="center"/>
    </xf>
    <xf numFmtId="0" fontId="11" fillId="38" borderId="6" xfId="1" applyFont="1" applyFill="1" applyBorder="1" applyAlignment="1">
      <alignment horizontal="right"/>
    </xf>
    <xf numFmtId="0" fontId="11" fillId="38" borderId="6" xfId="1" applyFont="1" applyFill="1" applyBorder="1" applyAlignment="1">
      <alignment horizontal="center"/>
    </xf>
    <xf numFmtId="0" fontId="11" fillId="38" borderId="17" xfId="0" applyFont="1" applyFill="1" applyBorder="1" applyAlignment="1">
      <alignment horizontal="center"/>
    </xf>
    <xf numFmtId="10" fontId="11" fillId="38" borderId="15" xfId="0" applyNumberFormat="1" applyFont="1" applyFill="1" applyBorder="1" applyAlignment="1">
      <alignment horizontal="center"/>
    </xf>
    <xf numFmtId="0" fontId="11" fillId="41" borderId="6" xfId="1" applyFont="1" applyFill="1" applyBorder="1" applyAlignment="1">
      <alignment horizontal="right"/>
    </xf>
    <xf numFmtId="0" fontId="11" fillId="41" borderId="6" xfId="1" applyFont="1" applyFill="1" applyBorder="1" applyAlignment="1">
      <alignment horizontal="center"/>
    </xf>
    <xf numFmtId="0" fontId="2" fillId="43" borderId="6" xfId="1" applyFont="1" applyFill="1" applyBorder="1" applyAlignment="1">
      <alignment horizontal="left"/>
    </xf>
    <xf numFmtId="0" fontId="4" fillId="35" borderId="6" xfId="1" applyFont="1" applyFill="1" applyBorder="1" applyAlignment="1" applyProtection="1">
      <alignment horizontal="center"/>
      <protection locked="0"/>
    </xf>
    <xf numFmtId="0" fontId="11" fillId="41" borderId="19" xfId="0" applyFont="1" applyFill="1" applyBorder="1" applyAlignment="1">
      <alignment horizontal="center"/>
    </xf>
    <xf numFmtId="0" fontId="11" fillId="41" borderId="20" xfId="0" applyFont="1" applyFill="1" applyBorder="1" applyAlignment="1">
      <alignment horizontal="center"/>
    </xf>
    <xf numFmtId="10" fontId="11" fillId="41" borderId="21" xfId="0" applyNumberFormat="1" applyFont="1" applyFill="1" applyBorder="1" applyAlignment="1">
      <alignment horizontal="center"/>
    </xf>
    <xf numFmtId="0" fontId="11" fillId="46" borderId="6" xfId="1" applyFont="1" applyFill="1" applyBorder="1" applyAlignment="1">
      <alignment horizontal="right"/>
    </xf>
    <xf numFmtId="0" fontId="11" fillId="46" borderId="6" xfId="1" applyFont="1" applyFill="1" applyBorder="1" applyAlignment="1">
      <alignment horizontal="center"/>
    </xf>
    <xf numFmtId="0" fontId="11" fillId="41" borderId="14" xfId="0" applyFont="1" applyFill="1" applyBorder="1" applyAlignment="1">
      <alignment horizontal="center"/>
    </xf>
    <xf numFmtId="0" fontId="11" fillId="41" borderId="0" xfId="0" applyFont="1" applyFill="1" applyBorder="1" applyAlignment="1">
      <alignment horizontal="center"/>
    </xf>
    <xf numFmtId="0" fontId="11" fillId="41" borderId="8" xfId="0" applyFont="1" applyFill="1" applyBorder="1" applyAlignment="1">
      <alignment horizontal="center"/>
    </xf>
    <xf numFmtId="0" fontId="11" fillId="41" borderId="9" xfId="0" applyFont="1" applyFill="1" applyBorder="1" applyAlignment="1">
      <alignment horizontal="center"/>
    </xf>
    <xf numFmtId="0" fontId="11" fillId="40" borderId="6" xfId="1" applyFont="1" applyFill="1" applyBorder="1" applyAlignment="1">
      <alignment horizontal="right"/>
    </xf>
    <xf numFmtId="0" fontId="11" fillId="40" borderId="6" xfId="1" applyFont="1" applyFill="1" applyBorder="1" applyAlignment="1">
      <alignment horizontal="center"/>
    </xf>
    <xf numFmtId="0" fontId="1" fillId="32" borderId="0" xfId="1" applyNumberFormat="1" applyFill="1" applyAlignment="1">
      <alignment horizontal="center"/>
    </xf>
    <xf numFmtId="0" fontId="2" fillId="34" borderId="6" xfId="1" applyNumberFormat="1" applyFont="1" applyFill="1" applyBorder="1" applyAlignment="1">
      <alignment horizontal="center"/>
    </xf>
    <xf numFmtId="0" fontId="11" fillId="0" borderId="6" xfId="1" applyNumberFormat="1" applyFont="1" applyBorder="1" applyAlignment="1">
      <alignment horizontal="center"/>
    </xf>
    <xf numFmtId="0" fontId="11" fillId="41" borderId="10" xfId="0" applyFont="1" applyFill="1" applyBorder="1" applyAlignment="1">
      <alignment horizontal="left"/>
    </xf>
    <xf numFmtId="0" fontId="11" fillId="41" borderId="11" xfId="0" applyFont="1" applyFill="1" applyBorder="1"/>
    <xf numFmtId="0" fontId="11" fillId="41" borderId="12" xfId="0" applyFont="1" applyFill="1" applyBorder="1"/>
    <xf numFmtId="0" fontId="11" fillId="35" borderId="6" xfId="1" applyFont="1" applyFill="1" applyBorder="1" applyAlignment="1">
      <alignment horizontal="right"/>
    </xf>
    <xf numFmtId="0" fontId="12" fillId="35" borderId="6" xfId="1" applyFont="1" applyFill="1" applyBorder="1" applyAlignment="1">
      <alignment horizontal="center"/>
    </xf>
    <xf numFmtId="0" fontId="2" fillId="43" borderId="6" xfId="1" applyNumberFormat="1" applyFont="1" applyFill="1" applyBorder="1" applyAlignment="1">
      <alignment horizontal="center"/>
    </xf>
    <xf numFmtId="0" fontId="4" fillId="35" borderId="6" xfId="1" applyNumberFormat="1" applyFont="1" applyFill="1" applyBorder="1" applyAlignment="1">
      <alignment horizontal="center"/>
    </xf>
    <xf numFmtId="0" fontId="11" fillId="41" borderId="14" xfId="0" applyFont="1" applyFill="1" applyBorder="1" applyAlignment="1">
      <alignment horizontal="left"/>
    </xf>
    <xf numFmtId="0" fontId="11" fillId="41" borderId="0" xfId="0" applyFont="1" applyFill="1" applyBorder="1"/>
    <xf numFmtId="0" fontId="11" fillId="41" borderId="15" xfId="0" applyFont="1" applyFill="1" applyBorder="1" applyAlignment="1">
      <alignment horizontal="center"/>
    </xf>
    <xf numFmtId="0" fontId="9" fillId="37" borderId="0" xfId="1" applyFont="1" applyFill="1" applyAlignment="1">
      <alignment horizontal="center"/>
    </xf>
    <xf numFmtId="0" fontId="25" fillId="0" borderId="6" xfId="4" applyFont="1" applyBorder="1" applyAlignment="1">
      <alignment horizontal="center"/>
    </xf>
    <xf numFmtId="0" fontId="11" fillId="42" borderId="7" xfId="0" applyFont="1" applyFill="1" applyBorder="1" applyAlignment="1">
      <alignment horizontal="center"/>
    </xf>
    <xf numFmtId="0" fontId="11" fillId="42" borderId="8" xfId="0" applyFont="1" applyFill="1" applyBorder="1" applyAlignment="1">
      <alignment horizontal="center"/>
    </xf>
    <xf numFmtId="0" fontId="20" fillId="42" borderId="0" xfId="0" applyFont="1" applyFill="1"/>
    <xf numFmtId="0" fontId="11" fillId="42" borderId="9" xfId="0" applyFont="1" applyFill="1" applyBorder="1" applyAlignment="1">
      <alignment horizontal="center"/>
    </xf>
    <xf numFmtId="0" fontId="0" fillId="32" borderId="0" xfId="1" applyNumberFormat="1" applyFont="1" applyFill="1" applyAlignment="1">
      <alignment horizontal="center"/>
    </xf>
    <xf numFmtId="0" fontId="11" fillId="42" borderId="10" xfId="0" applyFont="1" applyFill="1" applyBorder="1" applyAlignment="1">
      <alignment horizontal="left"/>
    </xf>
    <xf numFmtId="0" fontId="11" fillId="42" borderId="11" xfId="0" applyFont="1" applyFill="1" applyBorder="1"/>
    <xf numFmtId="0" fontId="11" fillId="42" borderId="12" xfId="0" applyFont="1" applyFill="1" applyBorder="1"/>
    <xf numFmtId="0" fontId="11" fillId="42" borderId="14" xfId="0" applyFont="1" applyFill="1" applyBorder="1" applyAlignment="1">
      <alignment horizontal="left"/>
    </xf>
    <xf numFmtId="0" fontId="11" fillId="42" borderId="0" xfId="0" applyFont="1" applyFill="1" applyBorder="1"/>
    <xf numFmtId="0" fontId="11" fillId="42" borderId="15" xfId="0" applyFont="1" applyFill="1" applyBorder="1" applyAlignment="1">
      <alignment horizontal="center"/>
    </xf>
    <xf numFmtId="0" fontId="11" fillId="44" borderId="16" xfId="0" applyFont="1" applyFill="1" applyBorder="1" applyAlignment="1">
      <alignment horizontal="center"/>
    </xf>
    <xf numFmtId="0" fontId="11" fillId="42" borderId="19" xfId="0" applyFont="1" applyFill="1" applyBorder="1" applyAlignment="1">
      <alignment horizontal="center"/>
    </xf>
    <xf numFmtId="0" fontId="11" fillId="42" borderId="20" xfId="0" applyFont="1" applyFill="1" applyBorder="1" applyAlignment="1">
      <alignment horizontal="center"/>
    </xf>
    <xf numFmtId="10" fontId="11" fillId="42" borderId="21" xfId="0" applyNumberFormat="1" applyFont="1" applyFill="1" applyBorder="1" applyAlignment="1">
      <alignment horizontal="center"/>
    </xf>
    <xf numFmtId="0" fontId="1" fillId="44" borderId="0" xfId="1" applyFont="1" applyFill="1"/>
    <xf numFmtId="0" fontId="11" fillId="47" borderId="6" xfId="1" applyFont="1" applyFill="1" applyBorder="1" applyAlignment="1">
      <alignment horizontal="center"/>
    </xf>
    <xf numFmtId="0" fontId="1" fillId="33" borderId="0" xfId="1" applyFont="1" applyFill="1" applyAlignment="1">
      <alignment horizontal="center"/>
    </xf>
    <xf numFmtId="0" fontId="11" fillId="0" borderId="6" xfId="1" applyFont="1" applyBorder="1" applyAlignment="1">
      <alignment horizontal="center" vertical="center"/>
    </xf>
    <xf numFmtId="0" fontId="11" fillId="39" borderId="6" xfId="1" applyFont="1" applyFill="1" applyBorder="1" applyAlignment="1">
      <alignment horizontal="center"/>
    </xf>
    <xf numFmtId="0" fontId="11" fillId="39" borderId="6" xfId="1" applyFont="1" applyFill="1" applyBorder="1" applyAlignment="1">
      <alignment horizontal="center" vertical="center"/>
    </xf>
    <xf numFmtId="0" fontId="1" fillId="44" borderId="0" xfId="1" applyFont="1" applyFill="1" applyAlignment="1">
      <alignment horizontal="center"/>
    </xf>
    <xf numFmtId="0" fontId="0" fillId="32" borderId="0" xfId="0" applyFill="1"/>
    <xf numFmtId="0" fontId="6" fillId="34" borderId="0" xfId="0" applyFont="1" applyFill="1" applyAlignment="1">
      <alignment horizontal="left"/>
    </xf>
    <xf numFmtId="0" fontId="6" fillId="43" borderId="0" xfId="0" applyFont="1" applyFill="1" applyAlignment="1">
      <alignment horizontal="left"/>
    </xf>
    <xf numFmtId="0" fontId="0" fillId="43" borderId="0" xfId="0" applyFill="1"/>
    <xf numFmtId="0" fontId="0" fillId="34" borderId="0" xfId="0" applyFill="1"/>
    <xf numFmtId="0" fontId="6" fillId="0" borderId="0" xfId="0" applyFont="1" applyAlignment="1">
      <alignment horizontal="left"/>
    </xf>
    <xf numFmtId="0" fontId="8" fillId="34" borderId="0" xfId="0" applyFont="1" applyFill="1" applyAlignment="1">
      <alignment horizontal="left"/>
    </xf>
    <xf numFmtId="0" fontId="1" fillId="43" borderId="0" xfId="1" applyFill="1"/>
    <xf numFmtId="0" fontId="1" fillId="34" borderId="0" xfId="1" applyFont="1" applyFill="1"/>
    <xf numFmtId="0" fontId="8" fillId="36" borderId="6" xfId="0" applyFont="1" applyFill="1" applyBorder="1" applyAlignment="1">
      <alignment horizontal="center"/>
    </xf>
    <xf numFmtId="0" fontId="17" fillId="36" borderId="6" xfId="0" applyFont="1" applyFill="1" applyBorder="1" applyAlignment="1" applyProtection="1">
      <alignment horizontal="center"/>
    </xf>
    <xf numFmtId="0" fontId="8" fillId="36" borderId="6" xfId="0" applyFont="1" applyFill="1" applyBorder="1" applyAlignment="1" applyProtection="1">
      <alignment horizontal="center"/>
    </xf>
    <xf numFmtId="0" fontId="63" fillId="36" borderId="6" xfId="0" applyFont="1" applyFill="1" applyBorder="1" applyAlignment="1" applyProtection="1">
      <alignment horizontal="center"/>
    </xf>
    <xf numFmtId="16" fontId="17" fillId="38" borderId="10" xfId="0" applyNumberFormat="1" applyFont="1" applyFill="1" applyBorder="1" applyAlignment="1">
      <alignment horizontal="center"/>
    </xf>
    <xf numFmtId="0" fontId="17" fillId="38" borderId="11" xfId="0" applyFont="1" applyFill="1" applyBorder="1" applyAlignment="1">
      <alignment horizontal="center"/>
    </xf>
    <xf numFmtId="3" fontId="17" fillId="38" borderId="11" xfId="0" applyNumberFormat="1" applyFont="1" applyFill="1" applyBorder="1" applyAlignment="1">
      <alignment horizontal="center"/>
    </xf>
    <xf numFmtId="0" fontId="18" fillId="38" borderId="12" xfId="1" applyFont="1" applyFill="1" applyBorder="1"/>
    <xf numFmtId="0" fontId="11" fillId="39" borderId="10" xfId="0" applyFont="1" applyFill="1" applyBorder="1" applyAlignment="1"/>
    <xf numFmtId="0" fontId="19" fillId="42" borderId="6" xfId="0" applyFont="1" applyFill="1" applyBorder="1" applyAlignment="1">
      <alignment horizontal="center"/>
    </xf>
    <xf numFmtId="0" fontId="19" fillId="42" borderId="15" xfId="0" applyFont="1" applyFill="1" applyBorder="1" applyAlignment="1">
      <alignment horizontal="center"/>
    </xf>
    <xf numFmtId="0" fontId="11" fillId="39" borderId="14" xfId="0" applyFont="1" applyFill="1" applyBorder="1" applyAlignment="1"/>
    <xf numFmtId="0" fontId="19" fillId="38" borderId="13" xfId="0" applyFont="1" applyFill="1" applyBorder="1" applyAlignment="1">
      <alignment horizontal="center"/>
    </xf>
    <xf numFmtId="0" fontId="19" fillId="41" borderId="16" xfId="0" applyFont="1" applyFill="1" applyBorder="1" applyAlignment="1">
      <alignment horizontal="center"/>
    </xf>
    <xf numFmtId="0" fontId="19" fillId="44" borderId="13" xfId="0" applyFont="1" applyFill="1" applyBorder="1" applyAlignment="1">
      <alignment horizontal="center"/>
    </xf>
    <xf numFmtId="0" fontId="19" fillId="44" borderId="6" xfId="0" applyFont="1" applyFill="1" applyBorder="1" applyAlignment="1">
      <alignment horizontal="center"/>
    </xf>
    <xf numFmtId="0" fontId="8" fillId="40" borderId="7" xfId="0" applyFont="1" applyFill="1" applyBorder="1" applyAlignment="1">
      <alignment horizontal="center"/>
    </xf>
    <xf numFmtId="0" fontId="8" fillId="40" borderId="8" xfId="0" applyFont="1" applyFill="1" applyBorder="1" applyAlignment="1">
      <alignment horizontal="center"/>
    </xf>
    <xf numFmtId="0" fontId="8" fillId="40" borderId="9" xfId="0" applyFont="1" applyFill="1" applyBorder="1" applyAlignment="1">
      <alignment horizontal="center"/>
    </xf>
    <xf numFmtId="0" fontId="11" fillId="40" borderId="10" xfId="0" applyFont="1" applyFill="1" applyBorder="1" applyAlignment="1"/>
    <xf numFmtId="0" fontId="11" fillId="40" borderId="14" xfId="0" applyFont="1" applyFill="1" applyBorder="1" applyAlignment="1"/>
    <xf numFmtId="0" fontId="1" fillId="43" borderId="0" xfId="1" applyFont="1" applyFill="1"/>
    <xf numFmtId="0" fontId="8" fillId="38" borderId="7" xfId="0" applyFont="1" applyFill="1" applyBorder="1" applyAlignment="1">
      <alignment horizontal="center"/>
    </xf>
    <xf numFmtId="0" fontId="8" fillId="38" borderId="8" xfId="0" applyFont="1" applyFill="1" applyBorder="1" applyAlignment="1">
      <alignment horizontal="center"/>
    </xf>
    <xf numFmtId="0" fontId="8" fillId="38" borderId="9" xfId="0" applyFont="1" applyFill="1" applyBorder="1" applyAlignment="1">
      <alignment horizontal="center"/>
    </xf>
    <xf numFmtId="0" fontId="11" fillId="38" borderId="10" xfId="0" applyFont="1" applyFill="1" applyBorder="1" applyAlignment="1"/>
    <xf numFmtId="0" fontId="11" fillId="38" borderId="14" xfId="0" applyFont="1" applyFill="1" applyBorder="1" applyAlignment="1"/>
    <xf numFmtId="0" fontId="23" fillId="38" borderId="6" xfId="1" applyFont="1" applyFill="1" applyBorder="1" applyAlignment="1">
      <alignment horizontal="center"/>
    </xf>
    <xf numFmtId="0" fontId="23" fillId="38" borderId="18" xfId="1" applyFont="1" applyFill="1" applyBorder="1" applyAlignment="1">
      <alignment horizontal="center"/>
    </xf>
    <xf numFmtId="0" fontId="12" fillId="36" borderId="16" xfId="1" applyFont="1" applyFill="1" applyBorder="1" applyAlignment="1" applyProtection="1">
      <alignment horizontal="center"/>
      <protection locked="0"/>
    </xf>
    <xf numFmtId="0" fontId="11" fillId="35" borderId="6" xfId="1" applyFont="1" applyFill="1" applyBorder="1" applyAlignment="1">
      <alignment horizontal="center"/>
    </xf>
    <xf numFmtId="0" fontId="8" fillId="41" borderId="7" xfId="0" applyFont="1" applyFill="1" applyBorder="1" applyAlignment="1">
      <alignment horizontal="center"/>
    </xf>
    <xf numFmtId="0" fontId="8" fillId="41" borderId="8" xfId="0" applyFont="1" applyFill="1" applyBorder="1" applyAlignment="1">
      <alignment horizontal="center"/>
    </xf>
    <xf numFmtId="0" fontId="8" fillId="41" borderId="9" xfId="0" applyFont="1" applyFill="1" applyBorder="1" applyAlignment="1">
      <alignment horizontal="center"/>
    </xf>
    <xf numFmtId="0" fontId="11" fillId="41" borderId="10" xfId="0" applyFont="1" applyFill="1" applyBorder="1" applyAlignment="1"/>
    <xf numFmtId="0" fontId="11" fillId="41" borderId="14" xfId="0" applyFont="1" applyFill="1" applyBorder="1" applyAlignment="1"/>
    <xf numFmtId="0" fontId="11" fillId="42" borderId="10" xfId="0" applyFont="1" applyFill="1" applyBorder="1" applyAlignment="1"/>
    <xf numFmtId="0" fontId="24" fillId="38" borderId="6" xfId="1" applyNumberFormat="1" applyFont="1" applyFill="1" applyBorder="1" applyAlignment="1">
      <alignment horizontal="center"/>
    </xf>
    <xf numFmtId="0" fontId="11" fillId="42" borderId="14" xfId="0" applyFont="1" applyFill="1" applyBorder="1" applyAlignment="1"/>
    <xf numFmtId="0" fontId="19" fillId="44" borderId="16" xfId="0" applyFont="1" applyFill="1" applyBorder="1" applyAlignment="1">
      <alignment horizontal="center"/>
    </xf>
    <xf numFmtId="0" fontId="19" fillId="44" borderId="37" xfId="0" applyFont="1" applyFill="1" applyBorder="1" applyAlignment="1">
      <alignment horizontal="center"/>
    </xf>
    <xf numFmtId="0" fontId="19" fillId="44" borderId="20" xfId="0" applyFont="1" applyFill="1" applyBorder="1" applyAlignment="1">
      <alignment horizontal="center"/>
    </xf>
    <xf numFmtId="0" fontId="19" fillId="42" borderId="20" xfId="0" applyFont="1" applyFill="1" applyBorder="1" applyAlignment="1">
      <alignment horizontal="center"/>
    </xf>
    <xf numFmtId="0" fontId="19" fillId="42" borderId="21" xfId="0" applyFont="1" applyFill="1" applyBorder="1" applyAlignment="1">
      <alignment horizontal="center"/>
    </xf>
    <xf numFmtId="0" fontId="24" fillId="38" borderId="18" xfId="1" applyNumberFormat="1" applyFont="1" applyFill="1" applyBorder="1" applyAlignment="1">
      <alignment horizontal="center"/>
    </xf>
    <xf numFmtId="0" fontId="12" fillId="36" borderId="38" xfId="1" applyFont="1" applyFill="1" applyBorder="1" applyAlignment="1" applyProtection="1">
      <alignment horizontal="center"/>
      <protection locked="0"/>
    </xf>
    <xf numFmtId="0" fontId="4" fillId="44" borderId="13" xfId="1" applyFont="1" applyFill="1" applyBorder="1" applyAlignment="1" applyProtection="1">
      <alignment horizontal="center"/>
      <protection locked="0"/>
    </xf>
    <xf numFmtId="0" fontId="4" fillId="44" borderId="6" xfId="1" applyFont="1" applyFill="1" applyBorder="1" applyAlignment="1" applyProtection="1">
      <alignment horizontal="center"/>
      <protection locked="0"/>
    </xf>
    <xf numFmtId="0" fontId="1" fillId="32" borderId="0" xfId="91" applyFill="1"/>
    <xf numFmtId="0" fontId="1" fillId="32" borderId="0" xfId="91" applyFill="1" applyAlignment="1"/>
    <xf numFmtId="0" fontId="64" fillId="38" borderId="6" xfId="0" applyFont="1" applyFill="1" applyBorder="1" applyAlignment="1">
      <alignment horizontal="center"/>
    </xf>
    <xf numFmtId="0" fontId="65" fillId="34" borderId="6" xfId="0" applyFont="1" applyFill="1" applyBorder="1" applyAlignment="1">
      <alignment horizontal="center"/>
    </xf>
    <xf numFmtId="0" fontId="66" fillId="37" borderId="6" xfId="0" applyFont="1" applyFill="1" applyBorder="1" applyAlignment="1">
      <alignment horizontal="center"/>
    </xf>
    <xf numFmtId="0" fontId="67" fillId="34" borderId="6" xfId="0" applyFont="1" applyFill="1" applyBorder="1" applyAlignment="1">
      <alignment horizontal="center"/>
    </xf>
    <xf numFmtId="0" fontId="66" fillId="34" borderId="6" xfId="0" applyFont="1" applyFill="1" applyBorder="1" applyAlignment="1">
      <alignment horizontal="center"/>
    </xf>
    <xf numFmtId="0" fontId="68" fillId="32" borderId="6" xfId="0" applyFont="1" applyFill="1" applyBorder="1" applyAlignment="1">
      <alignment horizontal="center" vertical="top"/>
    </xf>
    <xf numFmtId="0" fontId="69" fillId="34" borderId="6" xfId="0" applyFont="1" applyFill="1" applyBorder="1" applyAlignment="1">
      <alignment horizontal="center"/>
    </xf>
    <xf numFmtId="0" fontId="72" fillId="35" borderId="6" xfId="0" applyFont="1" applyFill="1" applyBorder="1" applyAlignment="1">
      <alignment horizontal="center"/>
    </xf>
    <xf numFmtId="0" fontId="72" fillId="38" borderId="6" xfId="0" applyFont="1" applyFill="1" applyBorder="1" applyAlignment="1">
      <alignment horizontal="center"/>
    </xf>
    <xf numFmtId="0" fontId="70" fillId="34" borderId="16" xfId="0" applyFont="1" applyFill="1" applyBorder="1" applyAlignment="1">
      <alignment horizontal="center"/>
    </xf>
    <xf numFmtId="0" fontId="65" fillId="32" borderId="6" xfId="0" applyFont="1" applyFill="1" applyBorder="1" applyAlignment="1">
      <alignment horizontal="center" vertical="top"/>
    </xf>
    <xf numFmtId="0" fontId="71" fillId="34" borderId="16" xfId="0" applyFont="1" applyFill="1" applyBorder="1" applyAlignment="1">
      <alignment horizontal="center"/>
    </xf>
    <xf numFmtId="0" fontId="75" fillId="0" borderId="0" xfId="0" applyFont="1"/>
    <xf numFmtId="0" fontId="66" fillId="34" borderId="0" xfId="0" applyFont="1" applyFill="1" applyBorder="1" applyAlignment="1">
      <alignment horizontal="center"/>
    </xf>
    <xf numFmtId="0" fontId="65" fillId="34" borderId="0" xfId="0" applyFont="1" applyFill="1" applyBorder="1" applyAlignment="1">
      <alignment horizontal="center" vertical="top"/>
    </xf>
    <xf numFmtId="0" fontId="69" fillId="34" borderId="0" xfId="0" applyFont="1" applyFill="1" applyBorder="1" applyAlignment="1">
      <alignment horizontal="center"/>
    </xf>
    <xf numFmtId="0" fontId="72" fillId="34" borderId="0" xfId="0" applyFont="1" applyFill="1" applyBorder="1" applyAlignment="1">
      <alignment horizontal="center"/>
    </xf>
    <xf numFmtId="0" fontId="71" fillId="34" borderId="0" xfId="0" applyFont="1" applyFill="1" applyBorder="1" applyAlignment="1">
      <alignment horizontal="center"/>
    </xf>
    <xf numFmtId="0" fontId="1" fillId="34" borderId="0" xfId="91" applyFill="1" applyAlignment="1"/>
    <xf numFmtId="0" fontId="0" fillId="32" borderId="0" xfId="0" applyFill="1" applyAlignment="1"/>
    <xf numFmtId="0" fontId="1" fillId="34" borderId="0" xfId="91" applyFill="1"/>
    <xf numFmtId="0" fontId="76" fillId="71" borderId="6" xfId="0" applyFont="1" applyFill="1" applyBorder="1" applyAlignment="1">
      <alignment horizontal="center"/>
    </xf>
    <xf numFmtId="0" fontId="76" fillId="37" borderId="6" xfId="0" applyFont="1" applyFill="1" applyBorder="1" applyAlignment="1">
      <alignment horizontal="center"/>
    </xf>
    <xf numFmtId="0" fontId="65" fillId="37" borderId="0" xfId="0" applyFont="1" applyFill="1" applyBorder="1" applyAlignment="1">
      <alignment horizontal="center"/>
    </xf>
    <xf numFmtId="0" fontId="76" fillId="71" borderId="0" xfId="0" applyFont="1" applyFill="1" applyAlignment="1">
      <alignment horizontal="center"/>
    </xf>
    <xf numFmtId="0" fontId="22" fillId="32" borderId="6" xfId="0" applyFont="1" applyFill="1" applyBorder="1" applyAlignment="1">
      <alignment horizontal="center"/>
    </xf>
    <xf numFmtId="0" fontId="22" fillId="71" borderId="6" xfId="0" applyFont="1" applyFill="1" applyBorder="1" applyAlignment="1">
      <alignment horizontal="center"/>
    </xf>
    <xf numFmtId="0" fontId="68" fillId="34" borderId="6" xfId="0" applyFont="1" applyFill="1" applyBorder="1" applyAlignment="1">
      <alignment horizontal="center"/>
    </xf>
    <xf numFmtId="0" fontId="0" fillId="34" borderId="0" xfId="0" applyFill="1" applyAlignment="1"/>
    <xf numFmtId="0" fontId="65" fillId="34" borderId="0" xfId="0" applyFont="1" applyFill="1" applyAlignment="1">
      <alignment horizontal="center"/>
    </xf>
    <xf numFmtId="0" fontId="67" fillId="34" borderId="0" xfId="0" applyFont="1" applyFill="1" applyAlignment="1">
      <alignment horizontal="center"/>
    </xf>
    <xf numFmtId="0" fontId="65" fillId="32" borderId="6" xfId="0" applyFont="1" applyFill="1" applyBorder="1" applyAlignment="1">
      <alignment horizontal="center"/>
    </xf>
    <xf numFmtId="0" fontId="67" fillId="32" borderId="6" xfId="0" applyFont="1" applyFill="1" applyBorder="1" applyAlignment="1">
      <alignment horizontal="center"/>
    </xf>
    <xf numFmtId="0" fontId="67" fillId="34" borderId="0" xfId="0" applyFont="1" applyFill="1" applyBorder="1" applyAlignment="1">
      <alignment horizontal="center"/>
    </xf>
    <xf numFmtId="0" fontId="31" fillId="32" borderId="0" xfId="0" applyFont="1" applyFill="1" applyAlignment="1">
      <alignment horizontal="center"/>
    </xf>
    <xf numFmtId="0" fontId="17" fillId="38" borderId="6" xfId="91" applyFont="1" applyFill="1" applyBorder="1" applyAlignment="1">
      <alignment horizontal="center"/>
    </xf>
    <xf numFmtId="0" fontId="78" fillId="34" borderId="6" xfId="91" applyFont="1" applyFill="1" applyBorder="1" applyAlignment="1">
      <alignment horizontal="center"/>
    </xf>
    <xf numFmtId="0" fontId="76" fillId="71" borderId="6" xfId="91" applyFont="1" applyFill="1" applyBorder="1" applyAlignment="1">
      <alignment horizontal="center"/>
    </xf>
    <xf numFmtId="0" fontId="9" fillId="34" borderId="6" xfId="0" applyFont="1" applyFill="1" applyBorder="1" applyAlignment="1">
      <alignment horizontal="center"/>
    </xf>
    <xf numFmtId="0" fontId="68" fillId="32" borderId="6" xfId="0" applyFont="1" applyFill="1" applyBorder="1" applyAlignment="1">
      <alignment horizontal="center"/>
    </xf>
    <xf numFmtId="0" fontId="79" fillId="34" borderId="6" xfId="0" applyFont="1" applyFill="1" applyBorder="1" applyAlignment="1">
      <alignment horizontal="center"/>
    </xf>
    <xf numFmtId="0" fontId="70" fillId="34" borderId="6" xfId="0" applyFont="1" applyFill="1" applyBorder="1" applyAlignment="1">
      <alignment horizontal="center"/>
    </xf>
    <xf numFmtId="0" fontId="71" fillId="34" borderId="6" xfId="0" applyFont="1" applyFill="1" applyBorder="1" applyAlignment="1">
      <alignment horizontal="center"/>
    </xf>
    <xf numFmtId="0" fontId="1" fillId="33" borderId="0" xfId="91" applyFill="1" applyAlignment="1"/>
    <xf numFmtId="0" fontId="11" fillId="33" borderId="6" xfId="0" applyFont="1" applyFill="1" applyBorder="1" applyAlignment="1">
      <alignment horizontal="center"/>
    </xf>
    <xf numFmtId="0" fontId="67" fillId="33" borderId="0" xfId="0" applyFont="1" applyFill="1" applyBorder="1" applyAlignment="1">
      <alignment horizontal="center"/>
    </xf>
    <xf numFmtId="0" fontId="11" fillId="34" borderId="0" xfId="0" applyFont="1" applyFill="1" applyBorder="1" applyAlignment="1">
      <alignment horizontal="center"/>
    </xf>
    <xf numFmtId="0" fontId="80" fillId="38" borderId="6" xfId="0" applyFont="1" applyFill="1" applyBorder="1" applyAlignment="1">
      <alignment horizontal="center"/>
    </xf>
    <xf numFmtId="0" fontId="78" fillId="32" borderId="6" xfId="0" applyFont="1" applyFill="1" applyBorder="1" applyAlignment="1">
      <alignment horizontal="center"/>
    </xf>
    <xf numFmtId="0" fontId="81" fillId="35" borderId="6" xfId="0" applyFont="1" applyFill="1" applyBorder="1" applyAlignment="1">
      <alignment horizontal="center"/>
    </xf>
    <xf numFmtId="0" fontId="58" fillId="34" borderId="16" xfId="0" applyFont="1" applyFill="1" applyBorder="1" applyAlignment="1">
      <alignment horizontal="center"/>
    </xf>
    <xf numFmtId="0" fontId="76" fillId="32" borderId="6" xfId="0" applyFont="1" applyFill="1" applyBorder="1" applyAlignment="1">
      <alignment horizontal="center"/>
    </xf>
    <xf numFmtId="0" fontId="9" fillId="34" borderId="6" xfId="91" applyFont="1" applyFill="1" applyBorder="1" applyAlignment="1">
      <alignment horizontal="center"/>
    </xf>
    <xf numFmtId="0" fontId="78" fillId="32" borderId="6" xfId="91" applyFont="1" applyFill="1" applyBorder="1" applyAlignment="1">
      <alignment horizontal="center"/>
    </xf>
    <xf numFmtId="0" fontId="19" fillId="35" borderId="6" xfId="91" applyFont="1" applyFill="1" applyBorder="1" applyAlignment="1">
      <alignment horizontal="center"/>
    </xf>
    <xf numFmtId="0" fontId="19" fillId="38" borderId="6" xfId="91" applyFont="1" applyFill="1" applyBorder="1" applyAlignment="1">
      <alignment horizontal="center"/>
    </xf>
    <xf numFmtId="0" fontId="76" fillId="34" borderId="16" xfId="91" applyFont="1" applyFill="1" applyBorder="1" applyAlignment="1">
      <alignment horizontal="center"/>
    </xf>
    <xf numFmtId="0" fontId="78" fillId="34" borderId="16" xfId="91" applyFont="1" applyFill="1" applyBorder="1" applyAlignment="1">
      <alignment horizontal="center"/>
    </xf>
    <xf numFmtId="0" fontId="9" fillId="34" borderId="0" xfId="91" applyFont="1" applyFill="1" applyBorder="1" applyAlignment="1">
      <alignment horizontal="center"/>
    </xf>
    <xf numFmtId="0" fontId="65" fillId="34" borderId="0" xfId="0" applyFont="1" applyFill="1" applyBorder="1" applyAlignment="1">
      <alignment horizontal="center"/>
    </xf>
    <xf numFmtId="0" fontId="78" fillId="34" borderId="0" xfId="91" applyFont="1" applyFill="1" applyAlignment="1">
      <alignment horizontal="center"/>
    </xf>
    <xf numFmtId="0" fontId="82" fillId="32" borderId="6" xfId="91" applyFont="1" applyFill="1" applyBorder="1" applyAlignment="1">
      <alignment horizontal="center"/>
    </xf>
    <xf numFmtId="0" fontId="8" fillId="35" borderId="6" xfId="91" applyFont="1" applyFill="1" applyBorder="1" applyAlignment="1">
      <alignment horizontal="center"/>
    </xf>
    <xf numFmtId="0" fontId="8" fillId="38" borderId="6" xfId="91" applyFont="1" applyFill="1" applyBorder="1" applyAlignment="1">
      <alignment horizontal="center"/>
    </xf>
    <xf numFmtId="0" fontId="80" fillId="38" borderId="6" xfId="91" applyFont="1" applyFill="1" applyBorder="1" applyAlignment="1">
      <alignment horizontal="center"/>
    </xf>
    <xf numFmtId="0" fontId="8" fillId="35" borderId="39" xfId="91" applyFont="1" applyFill="1" applyBorder="1" applyAlignment="1">
      <alignment horizontal="center"/>
    </xf>
    <xf numFmtId="0" fontId="8" fillId="38" borderId="39" xfId="91" applyFont="1" applyFill="1" applyBorder="1" applyAlignment="1">
      <alignment horizontal="center"/>
    </xf>
    <xf numFmtId="0" fontId="8" fillId="38" borderId="0" xfId="91" applyFont="1" applyFill="1" applyBorder="1" applyAlignment="1">
      <alignment horizontal="center"/>
    </xf>
    <xf numFmtId="0" fontId="82" fillId="34" borderId="0" xfId="91" applyFont="1" applyFill="1" applyBorder="1" applyAlignment="1">
      <alignment horizontal="center"/>
    </xf>
    <xf numFmtId="0" fontId="68" fillId="34" borderId="0" xfId="0" applyFont="1" applyFill="1" applyBorder="1" applyAlignment="1">
      <alignment horizontal="center"/>
    </xf>
    <xf numFmtId="0" fontId="8" fillId="34" borderId="0" xfId="91" applyFont="1" applyFill="1" applyBorder="1" applyAlignment="1">
      <alignment horizontal="center"/>
    </xf>
    <xf numFmtId="0" fontId="76" fillId="34" borderId="0" xfId="91" applyFont="1" applyFill="1" applyBorder="1" applyAlignment="1">
      <alignment horizontal="center"/>
    </xf>
    <xf numFmtId="0" fontId="9" fillId="32" borderId="0" xfId="91" applyFont="1" applyFill="1" applyBorder="1" applyAlignment="1">
      <alignment horizontal="center"/>
    </xf>
    <xf numFmtId="0" fontId="82" fillId="32" borderId="0" xfId="91" applyFont="1" applyFill="1" applyBorder="1" applyAlignment="1">
      <alignment horizontal="center"/>
    </xf>
    <xf numFmtId="0" fontId="68" fillId="32" borderId="0" xfId="0" applyFont="1" applyFill="1" applyBorder="1" applyAlignment="1">
      <alignment horizontal="center"/>
    </xf>
    <xf numFmtId="0" fontId="8" fillId="32" borderId="0" xfId="91" applyFont="1" applyFill="1" applyBorder="1" applyAlignment="1">
      <alignment horizontal="center"/>
    </xf>
    <xf numFmtId="0" fontId="76" fillId="32" borderId="0" xfId="91" applyFont="1" applyFill="1" applyBorder="1" applyAlignment="1">
      <alignment horizontal="center"/>
    </xf>
    <xf numFmtId="0" fontId="8" fillId="35" borderId="18" xfId="91" applyFont="1" applyFill="1" applyBorder="1" applyAlignment="1">
      <alignment horizontal="center"/>
    </xf>
    <xf numFmtId="0" fontId="8" fillId="38" borderId="18" xfId="91" applyFont="1" applyFill="1" applyBorder="1" applyAlignment="1">
      <alignment horizontal="center"/>
    </xf>
    <xf numFmtId="0" fontId="8" fillId="35" borderId="40" xfId="91" applyFont="1" applyFill="1" applyBorder="1" applyAlignment="1">
      <alignment horizontal="center"/>
    </xf>
    <xf numFmtId="0" fontId="8" fillId="38" borderId="40" xfId="91" applyFont="1" applyFill="1" applyBorder="1" applyAlignment="1">
      <alignment horizontal="center"/>
    </xf>
    <xf numFmtId="0" fontId="78" fillId="34" borderId="0" xfId="91" applyFont="1" applyFill="1" applyBorder="1" applyAlignment="1">
      <alignment horizontal="center"/>
    </xf>
    <xf numFmtId="0" fontId="76" fillId="34" borderId="6" xfId="91" applyFont="1" applyFill="1" applyBorder="1" applyAlignment="1">
      <alignment horizontal="center"/>
    </xf>
    <xf numFmtId="0" fontId="76" fillId="34" borderId="6" xfId="0" applyFont="1" applyFill="1" applyBorder="1" applyAlignment="1">
      <alignment horizontal="center"/>
    </xf>
    <xf numFmtId="0" fontId="78" fillId="34" borderId="6" xfId="0" applyFont="1" applyFill="1" applyBorder="1" applyAlignment="1">
      <alignment horizontal="center"/>
    </xf>
    <xf numFmtId="0" fontId="8" fillId="35" borderId="6" xfId="0" applyFont="1" applyFill="1" applyBorder="1" applyAlignment="1">
      <alignment horizontal="center"/>
    </xf>
    <xf numFmtId="0" fontId="8" fillId="38" borderId="6" xfId="0" applyFont="1" applyFill="1" applyBorder="1" applyAlignment="1">
      <alignment horizontal="center"/>
    </xf>
    <xf numFmtId="0" fontId="8" fillId="38" borderId="39" xfId="0" applyFont="1" applyFill="1" applyBorder="1" applyAlignment="1">
      <alignment horizontal="center"/>
    </xf>
    <xf numFmtId="0" fontId="84" fillId="34" borderId="0" xfId="0" applyFont="1" applyFill="1" applyBorder="1" applyAlignment="1">
      <alignment horizontal="center"/>
    </xf>
    <xf numFmtId="0" fontId="78" fillId="34" borderId="0" xfId="0" applyFont="1" applyFill="1" applyBorder="1" applyAlignment="1">
      <alignment horizontal="center"/>
    </xf>
    <xf numFmtId="0" fontId="84" fillId="34" borderId="6" xfId="0" applyFont="1" applyFill="1" applyBorder="1" applyAlignment="1">
      <alignment horizontal="center"/>
    </xf>
    <xf numFmtId="0" fontId="0" fillId="33" borderId="0" xfId="0" applyFill="1" applyAlignment="1"/>
    <xf numFmtId="0" fontId="9" fillId="34" borderId="0" xfId="0" applyFont="1" applyFill="1" applyBorder="1" applyAlignment="1">
      <alignment horizontal="center"/>
    </xf>
    <xf numFmtId="0" fontId="23" fillId="34" borderId="0" xfId="0" applyFont="1" applyFill="1" applyBorder="1" applyAlignment="1">
      <alignment horizontal="center"/>
    </xf>
    <xf numFmtId="0" fontId="31" fillId="32" borderId="0" xfId="0" applyFont="1" applyFill="1" applyAlignment="1"/>
    <xf numFmtId="0" fontId="2" fillId="34" borderId="6" xfId="0" applyFont="1" applyFill="1" applyBorder="1" applyAlignment="1">
      <alignment horizontal="center"/>
    </xf>
    <xf numFmtId="0" fontId="4" fillId="34" borderId="0" xfId="0" applyFont="1" applyFill="1" applyBorder="1" applyAlignment="1">
      <alignment horizontal="center"/>
    </xf>
    <xf numFmtId="0" fontId="79" fillId="34" borderId="0" xfId="0" applyFont="1" applyFill="1" applyBorder="1" applyAlignment="1">
      <alignment horizontal="center"/>
    </xf>
    <xf numFmtId="0" fontId="1" fillId="0" borderId="0" xfId="91" applyAlignment="1">
      <alignment horizontal="center"/>
    </xf>
    <xf numFmtId="0" fontId="1" fillId="0" borderId="0" xfId="91" applyAlignment="1"/>
    <xf numFmtId="0" fontId="1" fillId="32" borderId="0" xfId="91" applyFill="1" applyAlignment="1">
      <alignment horizontal="center"/>
    </xf>
    <xf numFmtId="0" fontId="78" fillId="37" borderId="6" xfId="0" applyFont="1" applyFill="1" applyBorder="1" applyAlignment="1">
      <alignment horizontal="center"/>
    </xf>
    <xf numFmtId="0" fontId="4" fillId="32" borderId="0" xfId="0" applyFont="1" applyFill="1"/>
    <xf numFmtId="0" fontId="23" fillId="35" borderId="6" xfId="0" applyFont="1" applyFill="1" applyBorder="1" applyAlignment="1">
      <alignment horizontal="center"/>
    </xf>
    <xf numFmtId="0" fontId="4" fillId="32" borderId="0" xfId="0" applyFont="1" applyFill="1" applyAlignment="1">
      <alignment horizontal="center"/>
    </xf>
    <xf numFmtId="0" fontId="12" fillId="38" borderId="6" xfId="83" applyFont="1" applyFill="1" applyBorder="1" applyAlignment="1">
      <alignment horizontal="center"/>
    </xf>
    <xf numFmtId="0" fontId="8" fillId="35" borderId="6" xfId="83" applyFont="1" applyFill="1" applyBorder="1" applyAlignment="1">
      <alignment horizontal="center"/>
    </xf>
    <xf numFmtId="0" fontId="11" fillId="38" borderId="6" xfId="83" applyFont="1" applyFill="1" applyBorder="1" applyAlignment="1">
      <alignment horizontal="center"/>
    </xf>
    <xf numFmtId="0" fontId="85" fillId="72" borderId="6" xfId="83" applyFont="1" applyFill="1" applyBorder="1" applyAlignment="1">
      <alignment horizontal="center"/>
    </xf>
    <xf numFmtId="0" fontId="85" fillId="42" borderId="6" xfId="83" applyFont="1" applyFill="1" applyBorder="1" applyAlignment="1">
      <alignment horizontal="center"/>
    </xf>
    <xf numFmtId="0" fontId="1" fillId="33" borderId="0" xfId="119" applyFill="1"/>
    <xf numFmtId="0" fontId="1" fillId="33" borderId="0" xfId="119" applyFont="1" applyFill="1"/>
    <xf numFmtId="0" fontId="2" fillId="34" borderId="6" xfId="119" applyFont="1" applyFill="1" applyBorder="1" applyAlignment="1">
      <alignment horizontal="center"/>
    </xf>
    <xf numFmtId="0" fontId="1" fillId="33" borderId="0" xfId="119" applyNumberFormat="1" applyFill="1" applyAlignment="1">
      <alignment horizontal="center"/>
    </xf>
    <xf numFmtId="0" fontId="9" fillId="34" borderId="6" xfId="119" applyFont="1" applyFill="1" applyBorder="1" applyAlignment="1">
      <alignment horizontal="center"/>
    </xf>
    <xf numFmtId="0" fontId="10" fillId="42" borderId="6" xfId="89" applyFill="1" applyBorder="1" applyAlignment="1" applyProtection="1">
      <alignment horizontal="center"/>
    </xf>
    <xf numFmtId="0" fontId="2" fillId="34" borderId="0" xfId="119" applyFont="1" applyFill="1" applyAlignment="1">
      <alignment horizontal="center"/>
    </xf>
    <xf numFmtId="16" fontId="17" fillId="38" borderId="7" xfId="0" applyNumberFormat="1" applyFont="1" applyFill="1" applyBorder="1" applyAlignment="1">
      <alignment horizontal="center"/>
    </xf>
    <xf numFmtId="0" fontId="17" fillId="38" borderId="8" xfId="0" applyFont="1" applyFill="1" applyBorder="1" applyAlignment="1">
      <alignment horizontal="center"/>
    </xf>
    <xf numFmtId="3" fontId="17" fillId="38" borderId="9" xfId="0" applyNumberFormat="1" applyFont="1" applyFill="1" applyBorder="1" applyAlignment="1">
      <alignment horizontal="center"/>
    </xf>
    <xf numFmtId="0" fontId="8" fillId="35" borderId="8" xfId="0" applyFont="1" applyFill="1" applyBorder="1"/>
    <xf numFmtId="0" fontId="0" fillId="35" borderId="8" xfId="0" applyFill="1" applyBorder="1"/>
    <xf numFmtId="0" fontId="11" fillId="35" borderId="10" xfId="0" applyFont="1" applyFill="1" applyBorder="1"/>
    <xf numFmtId="0" fontId="11" fillId="35" borderId="11" xfId="0" applyFont="1" applyFill="1" applyBorder="1"/>
    <xf numFmtId="0" fontId="11" fillId="35" borderId="12" xfId="0" applyFont="1" applyFill="1" applyBorder="1"/>
    <xf numFmtId="0" fontId="11" fillId="35" borderId="24" xfId="0" applyFont="1" applyFill="1" applyBorder="1" applyAlignment="1">
      <alignment horizontal="center"/>
    </xf>
    <xf numFmtId="0" fontId="11" fillId="35" borderId="40" xfId="0" applyFont="1" applyFill="1" applyBorder="1" applyAlignment="1">
      <alignment horizontal="center"/>
    </xf>
    <xf numFmtId="0" fontId="11" fillId="40" borderId="40" xfId="0" applyFont="1" applyFill="1" applyBorder="1" applyAlignment="1">
      <alignment horizontal="center"/>
    </xf>
    <xf numFmtId="0" fontId="11" fillId="38" borderId="40" xfId="0" applyFont="1" applyFill="1" applyBorder="1" applyAlignment="1">
      <alignment horizontal="center"/>
    </xf>
    <xf numFmtId="0" fontId="11" fillId="41" borderId="40" xfId="0" applyFont="1" applyFill="1" applyBorder="1" applyAlignment="1">
      <alignment horizontal="center"/>
    </xf>
    <xf numFmtId="0" fontId="11" fillId="42" borderId="40" xfId="0" applyFont="1" applyFill="1" applyBorder="1" applyAlignment="1">
      <alignment horizontal="center"/>
    </xf>
    <xf numFmtId="0" fontId="11" fillId="42" borderId="41" xfId="0" applyFont="1" applyFill="1" applyBorder="1" applyAlignment="1">
      <alignment horizontal="center"/>
    </xf>
    <xf numFmtId="0" fontId="11" fillId="35" borderId="14" xfId="0" applyFont="1" applyFill="1" applyBorder="1" applyAlignment="1">
      <alignment horizontal="left" vertical="top"/>
    </xf>
    <xf numFmtId="0" fontId="11" fillId="35" borderId="0" xfId="0" applyFont="1" applyFill="1" applyBorder="1"/>
    <xf numFmtId="0" fontId="11" fillId="35" borderId="15" xfId="0" applyFont="1" applyFill="1" applyBorder="1" applyAlignment="1">
      <alignment horizontal="center"/>
    </xf>
    <xf numFmtId="0" fontId="1" fillId="0" borderId="0" xfId="119" applyFont="1"/>
    <xf numFmtId="10" fontId="11" fillId="38" borderId="42" xfId="0" applyNumberFormat="1" applyFont="1" applyFill="1" applyBorder="1"/>
    <xf numFmtId="0" fontId="11" fillId="44" borderId="26" xfId="0" applyFont="1" applyFill="1" applyBorder="1" applyAlignment="1">
      <alignment horizontal="center"/>
    </xf>
    <xf numFmtId="0" fontId="11" fillId="44" borderId="18" xfId="0" applyFont="1" applyFill="1" applyBorder="1" applyAlignment="1">
      <alignment horizontal="center"/>
    </xf>
    <xf numFmtId="0" fontId="11" fillId="38" borderId="18" xfId="0" applyFont="1" applyFill="1" applyBorder="1" applyAlignment="1">
      <alignment horizontal="center"/>
    </xf>
    <xf numFmtId="0" fontId="11" fillId="41" borderId="18" xfId="0" applyFont="1" applyFill="1" applyBorder="1" applyAlignment="1">
      <alignment horizontal="center"/>
    </xf>
    <xf numFmtId="0" fontId="11" fillId="42" borderId="18" xfId="0" applyFont="1" applyFill="1" applyBorder="1" applyAlignment="1">
      <alignment horizontal="center"/>
    </xf>
    <xf numFmtId="0" fontId="11" fillId="42" borderId="43" xfId="0" applyFont="1" applyFill="1" applyBorder="1" applyAlignment="1">
      <alignment horizontal="center"/>
    </xf>
    <xf numFmtId="0" fontId="14" fillId="38" borderId="6" xfId="119" applyFont="1" applyFill="1" applyBorder="1" applyAlignment="1">
      <alignment horizontal="center"/>
    </xf>
    <xf numFmtId="0" fontId="4" fillId="35" borderId="6" xfId="119" applyFont="1" applyFill="1" applyBorder="1" applyAlignment="1">
      <alignment horizontal="center"/>
    </xf>
    <xf numFmtId="0" fontId="8" fillId="40" borderId="8" xfId="0" applyFont="1" applyFill="1" applyBorder="1"/>
    <xf numFmtId="0" fontId="0" fillId="0" borderId="0" xfId="119" applyFont="1" applyAlignment="1">
      <alignment horizontal="center"/>
    </xf>
    <xf numFmtId="0" fontId="5" fillId="34" borderId="6" xfId="119" applyFont="1" applyFill="1" applyBorder="1" applyAlignment="1">
      <alignment horizontal="center"/>
    </xf>
    <xf numFmtId="0" fontId="2" fillId="37" borderId="0" xfId="119" applyFont="1" applyFill="1" applyAlignment="1">
      <alignment horizontal="center"/>
    </xf>
    <xf numFmtId="0" fontId="11" fillId="40" borderId="10" xfId="0" applyFont="1" applyFill="1" applyBorder="1"/>
    <xf numFmtId="0" fontId="11" fillId="44" borderId="24" xfId="0" applyFont="1" applyFill="1" applyBorder="1" applyAlignment="1">
      <alignment horizontal="center"/>
    </xf>
    <xf numFmtId="0" fontId="11" fillId="44" borderId="40" xfId="0" applyFont="1" applyFill="1" applyBorder="1" applyAlignment="1">
      <alignment horizontal="center"/>
    </xf>
    <xf numFmtId="0" fontId="86" fillId="37" borderId="0" xfId="119" applyFont="1" applyFill="1" applyAlignment="1">
      <alignment horizontal="center"/>
    </xf>
    <xf numFmtId="0" fontId="1" fillId="0" borderId="0" xfId="119" applyFont="1" applyAlignment="1">
      <alignment horizontal="center"/>
    </xf>
    <xf numFmtId="0" fontId="2" fillId="37" borderId="18" xfId="119" applyFont="1" applyFill="1" applyBorder="1" applyAlignment="1">
      <alignment horizontal="center"/>
    </xf>
    <xf numFmtId="0" fontId="11" fillId="40" borderId="14" xfId="0" applyFont="1" applyFill="1" applyBorder="1" applyAlignment="1">
      <alignment horizontal="left" vertical="top"/>
    </xf>
    <xf numFmtId="0" fontId="11" fillId="38" borderId="22" xfId="119" applyFont="1" applyFill="1" applyBorder="1" applyAlignment="1">
      <alignment horizontal="center"/>
    </xf>
    <xf numFmtId="0" fontId="12" fillId="36" borderId="16" xfId="119" applyFont="1" applyFill="1" applyBorder="1" applyAlignment="1" applyProtection="1">
      <alignment horizontal="center"/>
      <protection locked="0"/>
    </xf>
    <xf numFmtId="0" fontId="11" fillId="0" borderId="6" xfId="119" applyNumberFormat="1" applyFont="1" applyBorder="1" applyAlignment="1">
      <alignment horizontal="center"/>
    </xf>
    <xf numFmtId="0" fontId="11" fillId="36" borderId="6" xfId="119" applyFont="1" applyFill="1" applyBorder="1" applyAlignment="1">
      <alignment horizontal="center"/>
    </xf>
    <xf numFmtId="0" fontId="4" fillId="45" borderId="6" xfId="119" applyFont="1" applyFill="1" applyBorder="1" applyAlignment="1">
      <alignment horizontal="center"/>
    </xf>
    <xf numFmtId="0" fontId="11" fillId="41" borderId="17" xfId="0" applyFont="1" applyFill="1" applyBorder="1" applyAlignment="1">
      <alignment horizontal="center"/>
    </xf>
    <xf numFmtId="10" fontId="11" fillId="41" borderId="6" xfId="0" applyNumberFormat="1" applyFont="1" applyFill="1" applyBorder="1"/>
    <xf numFmtId="0" fontId="0" fillId="38" borderId="7" xfId="0" applyFill="1" applyBorder="1"/>
    <xf numFmtId="0" fontId="0" fillId="38" borderId="8" xfId="0" applyFill="1" applyBorder="1"/>
    <xf numFmtId="0" fontId="8" fillId="38" borderId="8" xfId="0" applyFont="1" applyFill="1" applyBorder="1"/>
    <xf numFmtId="0" fontId="11" fillId="38" borderId="10" xfId="0" applyFont="1" applyFill="1" applyBorder="1"/>
    <xf numFmtId="0" fontId="11" fillId="38" borderId="14" xfId="0" applyFont="1" applyFill="1" applyBorder="1" applyAlignment="1">
      <alignment horizontal="left" vertical="top"/>
    </xf>
    <xf numFmtId="0" fontId="4" fillId="38" borderId="6" xfId="119" applyNumberFormat="1" applyFont="1" applyFill="1" applyBorder="1" applyAlignment="1">
      <alignment horizontal="center"/>
    </xf>
    <xf numFmtId="0" fontId="8" fillId="41" borderId="8" xfId="0" applyFont="1" applyFill="1" applyBorder="1"/>
    <xf numFmtId="0" fontId="11" fillId="41" borderId="10" xfId="0" applyFont="1" applyFill="1" applyBorder="1"/>
    <xf numFmtId="0" fontId="11" fillId="41" borderId="14" xfId="0" applyFont="1" applyFill="1" applyBorder="1" applyAlignment="1">
      <alignment horizontal="left" vertical="top"/>
    </xf>
    <xf numFmtId="10" fontId="11" fillId="41" borderId="15" xfId="0" applyNumberFormat="1" applyFont="1" applyFill="1" applyBorder="1" applyAlignment="1">
      <alignment horizontal="center"/>
    </xf>
    <xf numFmtId="10" fontId="11" fillId="41" borderId="6" xfId="0" applyNumberFormat="1" applyFont="1" applyFill="1" applyBorder="1" applyAlignment="1">
      <alignment horizontal="center"/>
    </xf>
    <xf numFmtId="0" fontId="11" fillId="0" borderId="6" xfId="119" applyFont="1" applyBorder="1" applyAlignment="1">
      <alignment horizontal="center"/>
    </xf>
    <xf numFmtId="0" fontId="8" fillId="42" borderId="10" xfId="0" applyFont="1" applyFill="1" applyBorder="1" applyAlignment="1">
      <alignment horizontal="center"/>
    </xf>
    <xf numFmtId="0" fontId="8" fillId="42" borderId="11" xfId="0" applyFont="1" applyFill="1" applyBorder="1" applyAlignment="1">
      <alignment horizontal="center"/>
    </xf>
    <xf numFmtId="0" fontId="0" fillId="42" borderId="12" xfId="0" applyFill="1" applyBorder="1"/>
    <xf numFmtId="0" fontId="8" fillId="42" borderId="11" xfId="0" applyFont="1" applyFill="1" applyBorder="1"/>
    <xf numFmtId="0" fontId="0" fillId="42" borderId="11" xfId="0" applyFill="1" applyBorder="1"/>
    <xf numFmtId="0" fontId="8" fillId="42" borderId="12" xfId="0" applyFont="1" applyFill="1" applyBorder="1" applyAlignment="1">
      <alignment horizontal="center"/>
    </xf>
    <xf numFmtId="0" fontId="14" fillId="36" borderId="16" xfId="119" applyFont="1" applyFill="1" applyBorder="1" applyAlignment="1" applyProtection="1">
      <alignment horizontal="center"/>
      <protection locked="0"/>
    </xf>
    <xf numFmtId="0" fontId="4" fillId="42" borderId="14" xfId="0" applyFont="1" applyFill="1" applyBorder="1"/>
    <xf numFmtId="0" fontId="0" fillId="42" borderId="0" xfId="0" applyFill="1" applyBorder="1"/>
    <xf numFmtId="0" fontId="0" fillId="42" borderId="44" xfId="0" applyFill="1" applyBorder="1"/>
    <xf numFmtId="0" fontId="11" fillId="0" borderId="13" xfId="0" applyFont="1" applyBorder="1" applyAlignment="1">
      <alignment horizontal="center"/>
    </xf>
    <xf numFmtId="0" fontId="11" fillId="0" borderId="6" xfId="0" applyFont="1" applyBorder="1" applyAlignment="1">
      <alignment horizontal="center"/>
    </xf>
    <xf numFmtId="0" fontId="2" fillId="43" borderId="6" xfId="119" applyFont="1" applyFill="1" applyBorder="1" applyAlignment="1">
      <alignment horizontal="left"/>
    </xf>
    <xf numFmtId="0" fontId="4" fillId="35" borderId="6" xfId="119" applyFont="1" applyFill="1" applyBorder="1" applyAlignment="1" applyProtection="1">
      <alignment horizontal="center"/>
      <protection locked="0"/>
    </xf>
    <xf numFmtId="0" fontId="4" fillId="39" borderId="6" xfId="119" applyFont="1" applyFill="1" applyBorder="1" applyAlignment="1" applyProtection="1">
      <alignment horizontal="center"/>
      <protection locked="0"/>
    </xf>
    <xf numFmtId="0" fontId="4" fillId="42" borderId="45" xfId="0" applyFont="1" applyFill="1" applyBorder="1"/>
    <xf numFmtId="0" fontId="0" fillId="42" borderId="46" xfId="0" applyFill="1" applyBorder="1"/>
    <xf numFmtId="0" fontId="20" fillId="42" borderId="21" xfId="0" applyFont="1" applyFill="1" applyBorder="1" applyAlignment="1">
      <alignment horizontal="center"/>
    </xf>
    <xf numFmtId="0" fontId="4" fillId="0" borderId="13" xfId="0" applyFont="1" applyBorder="1" applyAlignment="1">
      <alignment horizontal="center"/>
    </xf>
    <xf numFmtId="0" fontId="4" fillId="0" borderId="6" xfId="0" applyFont="1" applyBorder="1" applyAlignment="1">
      <alignment horizontal="center"/>
    </xf>
    <xf numFmtId="0" fontId="4" fillId="42" borderId="6" xfId="0" applyFont="1" applyFill="1" applyBorder="1" applyAlignment="1">
      <alignment horizontal="center"/>
    </xf>
    <xf numFmtId="0" fontId="4" fillId="42" borderId="15" xfId="0" applyFont="1" applyFill="1" applyBorder="1" applyAlignment="1">
      <alignment horizontal="center"/>
    </xf>
    <xf numFmtId="0" fontId="0" fillId="33" borderId="0" xfId="119" applyNumberFormat="1" applyFont="1" applyFill="1" applyAlignment="1">
      <alignment horizontal="center"/>
    </xf>
    <xf numFmtId="0" fontId="11" fillId="42" borderId="47" xfId="0" applyFont="1" applyFill="1" applyBorder="1" applyAlignment="1">
      <alignment horizontal="center"/>
    </xf>
    <xf numFmtId="0" fontId="11" fillId="42" borderId="48" xfId="0" applyFont="1" applyFill="1" applyBorder="1" applyAlignment="1">
      <alignment horizontal="center"/>
    </xf>
    <xf numFmtId="10" fontId="11" fillId="42" borderId="49" xfId="0" applyNumberFormat="1" applyFont="1" applyFill="1" applyBorder="1" applyAlignment="1">
      <alignment horizontal="center"/>
    </xf>
    <xf numFmtId="0" fontId="11" fillId="44" borderId="50" xfId="0" applyFont="1" applyFill="1" applyBorder="1" applyAlignment="1">
      <alignment horizontal="center"/>
    </xf>
    <xf numFmtId="0" fontId="11" fillId="44" borderId="48" xfId="0" applyFont="1" applyFill="1" applyBorder="1" applyAlignment="1">
      <alignment horizontal="center"/>
    </xf>
    <xf numFmtId="0" fontId="11" fillId="42" borderId="49" xfId="0" applyFont="1" applyFill="1" applyBorder="1" applyAlignment="1">
      <alignment horizontal="center"/>
    </xf>
    <xf numFmtId="0" fontId="2" fillId="37" borderId="6" xfId="119" applyNumberFormat="1" applyFont="1" applyFill="1" applyBorder="1" applyAlignment="1">
      <alignment horizontal="center"/>
    </xf>
    <xf numFmtId="0" fontId="11" fillId="0" borderId="40" xfId="119" applyNumberFormat="1" applyFont="1" applyBorder="1" applyAlignment="1">
      <alignment horizontal="center"/>
    </xf>
    <xf numFmtId="0" fontId="2" fillId="43" borderId="6" xfId="119" applyNumberFormat="1" applyFont="1" applyFill="1" applyBorder="1" applyAlignment="1">
      <alignment horizontal="center"/>
    </xf>
    <xf numFmtId="0" fontId="4" fillId="35" borderId="6" xfId="119" applyNumberFormat="1" applyFont="1" applyFill="1" applyBorder="1" applyAlignment="1">
      <alignment horizontal="center"/>
    </xf>
    <xf numFmtId="0" fontId="9" fillId="37" borderId="0" xfId="119" applyFont="1" applyFill="1" applyAlignment="1">
      <alignment horizontal="center"/>
    </xf>
    <xf numFmtId="0" fontId="14" fillId="38" borderId="0" xfId="119" applyFont="1" applyFill="1" applyAlignment="1">
      <alignment horizontal="center"/>
    </xf>
    <xf numFmtId="0" fontId="9" fillId="32" borderId="0" xfId="119" applyFont="1" applyFill="1" applyAlignment="1">
      <alignment horizontal="center"/>
    </xf>
    <xf numFmtId="0" fontId="11" fillId="40" borderId="6" xfId="119" applyNumberFormat="1" applyFont="1" applyFill="1" applyBorder="1" applyAlignment="1" applyProtection="1">
      <alignment horizontal="center"/>
      <protection locked="0"/>
    </xf>
    <xf numFmtId="0" fontId="11" fillId="38" borderId="6" xfId="119" applyFont="1" applyFill="1" applyBorder="1" applyAlignment="1">
      <alignment horizontal="right"/>
    </xf>
    <xf numFmtId="0" fontId="11" fillId="41" borderId="6" xfId="119" applyFont="1" applyFill="1" applyBorder="1" applyAlignment="1">
      <alignment horizontal="right"/>
    </xf>
    <xf numFmtId="0" fontId="11" fillId="46" borderId="6" xfId="119" applyFont="1" applyFill="1" applyBorder="1" applyAlignment="1">
      <alignment horizontal="right"/>
    </xf>
    <xf numFmtId="0" fontId="11" fillId="40" borderId="6" xfId="119" applyFont="1" applyFill="1" applyBorder="1" applyAlignment="1">
      <alignment horizontal="right"/>
    </xf>
    <xf numFmtId="0" fontId="90" fillId="32" borderId="6" xfId="119" applyFont="1" applyFill="1" applyBorder="1"/>
    <xf numFmtId="0" fontId="12" fillId="39" borderId="6" xfId="119" applyNumberFormat="1" applyFont="1" applyFill="1" applyBorder="1" applyAlignment="1" applyProtection="1">
      <alignment horizontal="center"/>
      <protection locked="0"/>
    </xf>
    <xf numFmtId="0" fontId="11" fillId="35" borderId="6" xfId="119" applyFont="1" applyFill="1" applyBorder="1" applyAlignment="1">
      <alignment horizontal="right"/>
    </xf>
    <xf numFmtId="0" fontId="9" fillId="37" borderId="25" xfId="119" applyFont="1" applyFill="1" applyBorder="1" applyAlignment="1">
      <alignment horizontal="center"/>
    </xf>
    <xf numFmtId="0" fontId="1" fillId="0" borderId="0" xfId="119" applyFont="1" applyProtection="1"/>
    <xf numFmtId="0" fontId="2" fillId="37" borderId="6" xfId="119" applyFont="1" applyFill="1" applyBorder="1" applyAlignment="1" applyProtection="1">
      <alignment horizontal="center"/>
    </xf>
    <xf numFmtId="0" fontId="11" fillId="0" borderId="6" xfId="119" applyFont="1" applyBorder="1" applyAlignment="1" applyProtection="1">
      <alignment horizontal="center"/>
    </xf>
    <xf numFmtId="0" fontId="1" fillId="0" borderId="0" xfId="119" applyFont="1" applyAlignment="1"/>
    <xf numFmtId="0" fontId="4" fillId="35" borderId="6" xfId="119" applyFont="1" applyFill="1" applyBorder="1" applyAlignment="1" applyProtection="1">
      <alignment horizontal="right"/>
    </xf>
    <xf numFmtId="0" fontId="11" fillId="35" borderId="6" xfId="119" applyFont="1" applyFill="1" applyBorder="1" applyAlignment="1" applyProtection="1">
      <alignment horizontal="center"/>
    </xf>
    <xf numFmtId="0" fontId="1" fillId="0" borderId="0" xfId="119" applyFont="1" applyProtection="1">
      <protection locked="0"/>
    </xf>
    <xf numFmtId="0" fontId="8" fillId="42" borderId="7" xfId="0" applyFont="1" applyFill="1" applyBorder="1" applyAlignment="1">
      <alignment horizontal="center"/>
    </xf>
    <xf numFmtId="0" fontId="24" fillId="35" borderId="7" xfId="1" applyFont="1" applyFill="1" applyBorder="1" applyAlignment="1">
      <alignment horizontal="left"/>
    </xf>
    <xf numFmtId="0" fontId="24" fillId="35" borderId="9" xfId="1" applyFont="1" applyFill="1" applyBorder="1" applyAlignment="1">
      <alignment horizontal="left"/>
    </xf>
    <xf numFmtId="165" fontId="76" fillId="71" borderId="0" xfId="0" applyNumberFormat="1" applyFont="1" applyFill="1" applyAlignment="1">
      <alignment horizontal="center"/>
    </xf>
    <xf numFmtId="0" fontId="58" fillId="71" borderId="6" xfId="0" applyFont="1" applyFill="1" applyBorder="1" applyAlignment="1">
      <alignment horizontal="center"/>
    </xf>
    <xf numFmtId="0" fontId="8" fillId="35" borderId="0" xfId="0" applyFont="1" applyFill="1" applyAlignment="1">
      <alignment horizontal="center"/>
    </xf>
    <xf numFmtId="165" fontId="8" fillId="36" borderId="6" xfId="0" applyNumberFormat="1" applyFont="1" applyFill="1" applyBorder="1" applyAlignment="1">
      <alignment horizontal="center"/>
    </xf>
    <xf numFmtId="0" fontId="76" fillId="34" borderId="16" xfId="0" applyFont="1" applyFill="1" applyBorder="1" applyAlignment="1">
      <alignment horizontal="center"/>
    </xf>
    <xf numFmtId="0" fontId="80" fillId="35" borderId="16" xfId="0" applyFont="1" applyFill="1" applyBorder="1" applyAlignment="1">
      <alignment horizontal="center"/>
    </xf>
    <xf numFmtId="0" fontId="17" fillId="36" borderId="7" xfId="0" applyFont="1" applyFill="1" applyBorder="1" applyAlignment="1">
      <alignment horizontal="center"/>
    </xf>
    <xf numFmtId="0" fontId="17" fillId="36" borderId="8" xfId="0" applyFont="1" applyFill="1" applyBorder="1" applyAlignment="1">
      <alignment horizontal="center"/>
    </xf>
    <xf numFmtId="0" fontId="17" fillId="36" borderId="9" xfId="0" applyFont="1" applyFill="1" applyBorder="1" applyAlignment="1">
      <alignment horizontal="center"/>
    </xf>
    <xf numFmtId="0" fontId="80" fillId="35" borderId="6" xfId="0" applyFont="1" applyFill="1" applyBorder="1" applyAlignment="1">
      <alignment horizontal="center"/>
    </xf>
    <xf numFmtId="0" fontId="8" fillId="35" borderId="14" xfId="0" applyFont="1" applyFill="1" applyBorder="1"/>
    <xf numFmtId="0" fontId="80" fillId="35" borderId="18" xfId="0" applyFont="1" applyFill="1" applyBorder="1" applyAlignment="1">
      <alignment horizontal="center"/>
    </xf>
    <xf numFmtId="0" fontId="8" fillId="35" borderId="14" xfId="0" applyFont="1" applyFill="1" applyBorder="1" applyAlignment="1">
      <alignment horizontal="left" vertical="top"/>
    </xf>
    <xf numFmtId="16" fontId="17" fillId="36" borderId="7" xfId="0" applyNumberFormat="1" applyFont="1" applyFill="1" applyBorder="1" applyAlignment="1">
      <alignment horizontal="center"/>
    </xf>
    <xf numFmtId="3" fontId="17" fillId="36" borderId="9" xfId="0" applyNumberFormat="1" applyFont="1" applyFill="1" applyBorder="1" applyAlignment="1">
      <alignment horizontal="center"/>
    </xf>
    <xf numFmtId="0" fontId="2" fillId="37" borderId="6" xfId="0" applyFont="1" applyFill="1" applyBorder="1" applyAlignment="1">
      <alignment horizontal="center"/>
    </xf>
    <xf numFmtId="0" fontId="22" fillId="71" borderId="0" xfId="0" applyFont="1" applyFill="1" applyAlignment="1">
      <alignment horizontal="center"/>
    </xf>
    <xf numFmtId="165" fontId="22" fillId="71" borderId="0" xfId="0" applyNumberFormat="1" applyFont="1" applyFill="1" applyAlignment="1">
      <alignment horizontal="center"/>
    </xf>
    <xf numFmtId="0" fontId="9" fillId="37" borderId="0" xfId="0" applyFont="1" applyFill="1" applyAlignment="1">
      <alignment horizontal="center"/>
    </xf>
    <xf numFmtId="10" fontId="11" fillId="35" borderId="6" xfId="0" applyNumberFormat="1" applyFont="1" applyFill="1" applyBorder="1" applyAlignment="1">
      <alignment horizontal="center"/>
    </xf>
    <xf numFmtId="0" fontId="23" fillId="35" borderId="16" xfId="0" applyFont="1" applyFill="1" applyBorder="1" applyAlignment="1">
      <alignment horizontal="center"/>
    </xf>
    <xf numFmtId="0" fontId="11" fillId="40" borderId="52" xfId="0" applyFont="1" applyFill="1" applyBorder="1" applyAlignment="1">
      <alignment horizontal="center"/>
    </xf>
    <xf numFmtId="0" fontId="11" fillId="40" borderId="18" xfId="0" applyFont="1" applyFill="1" applyBorder="1" applyAlignment="1">
      <alignment horizontal="center"/>
    </xf>
    <xf numFmtId="10" fontId="11" fillId="40" borderId="18" xfId="0" applyNumberFormat="1" applyFont="1" applyFill="1" applyBorder="1" applyAlignment="1">
      <alignment horizontal="center"/>
    </xf>
    <xf numFmtId="0" fontId="11" fillId="38" borderId="26" xfId="0" applyFont="1" applyFill="1" applyBorder="1" applyAlignment="1">
      <alignment horizontal="center"/>
    </xf>
    <xf numFmtId="0" fontId="8" fillId="35" borderId="0" xfId="0" applyFont="1" applyFill="1" applyBorder="1"/>
    <xf numFmtId="0" fontId="8" fillId="35" borderId="0" xfId="0" applyFont="1" applyFill="1" applyBorder="1" applyAlignment="1">
      <alignment horizontal="center"/>
    </xf>
    <xf numFmtId="0" fontId="8" fillId="40" borderId="14" xfId="0" applyFont="1" applyFill="1" applyBorder="1"/>
    <xf numFmtId="0" fontId="8" fillId="40" borderId="14" xfId="0" applyFont="1" applyFill="1" applyBorder="1" applyAlignment="1">
      <alignment horizontal="left" vertical="top"/>
    </xf>
    <xf numFmtId="10" fontId="11" fillId="40" borderId="6" xfId="0" applyNumberFormat="1" applyFont="1" applyFill="1" applyBorder="1" applyAlignment="1">
      <alignment horizontal="center"/>
    </xf>
    <xf numFmtId="10" fontId="11" fillId="38" borderId="0" xfId="0" applyNumberFormat="1" applyFont="1" applyFill="1" applyBorder="1"/>
    <xf numFmtId="0" fontId="11" fillId="38" borderId="52" xfId="0" applyFont="1" applyFill="1" applyBorder="1" applyAlignment="1">
      <alignment horizontal="center"/>
    </xf>
    <xf numFmtId="10" fontId="11" fillId="38" borderId="18" xfId="0" applyNumberFormat="1" applyFont="1" applyFill="1" applyBorder="1" applyAlignment="1">
      <alignment horizontal="center"/>
    </xf>
    <xf numFmtId="0" fontId="8" fillId="38" borderId="14" xfId="0" applyFont="1" applyFill="1" applyBorder="1"/>
    <xf numFmtId="0" fontId="8" fillId="38" borderId="14" xfId="0" applyFont="1" applyFill="1" applyBorder="1" applyAlignment="1">
      <alignment horizontal="left" vertical="top"/>
    </xf>
    <xf numFmtId="10" fontId="11" fillId="38" borderId="6" xfId="0" applyNumberFormat="1" applyFont="1" applyFill="1" applyBorder="1" applyAlignment="1">
      <alignment horizontal="center"/>
    </xf>
    <xf numFmtId="0" fontId="11" fillId="41" borderId="52" xfId="0" applyFont="1" applyFill="1" applyBorder="1" applyAlignment="1">
      <alignment horizontal="center"/>
    </xf>
    <xf numFmtId="10" fontId="11" fillId="41" borderId="18" xfId="0" applyNumberFormat="1" applyFont="1" applyFill="1" applyBorder="1" applyAlignment="1">
      <alignment horizontal="center"/>
    </xf>
    <xf numFmtId="0" fontId="8" fillId="41" borderId="14" xfId="0" applyFont="1" applyFill="1" applyBorder="1"/>
    <xf numFmtId="0" fontId="8" fillId="41" borderId="14" xfId="0" applyFont="1" applyFill="1" applyBorder="1" applyAlignment="1">
      <alignment horizontal="left" vertical="top"/>
    </xf>
    <xf numFmtId="0" fontId="11" fillId="41" borderId="38" xfId="0" applyFont="1" applyFill="1" applyBorder="1" applyAlignment="1">
      <alignment horizontal="center"/>
    </xf>
    <xf numFmtId="0" fontId="8" fillId="42" borderId="8" xfId="0" applyFont="1" applyFill="1" applyBorder="1" applyAlignment="1">
      <alignment horizontal="center"/>
    </xf>
    <xf numFmtId="0" fontId="0" fillId="42" borderId="8" xfId="0" applyFill="1" applyBorder="1"/>
    <xf numFmtId="0" fontId="8" fillId="42" borderId="8" xfId="0" applyFont="1" applyFill="1" applyBorder="1"/>
    <xf numFmtId="0" fontId="8" fillId="42" borderId="9" xfId="0" applyFont="1" applyFill="1" applyBorder="1" applyAlignment="1">
      <alignment horizontal="center"/>
    </xf>
    <xf numFmtId="0" fontId="11" fillId="42" borderId="17" xfId="0" applyFont="1" applyFill="1" applyBorder="1" applyAlignment="1">
      <alignment horizontal="left"/>
    </xf>
    <xf numFmtId="10" fontId="11" fillId="42" borderId="48" xfId="0" applyNumberFormat="1" applyFont="1" applyFill="1" applyBorder="1" applyAlignment="1">
      <alignment horizontal="center"/>
    </xf>
    <xf numFmtId="0" fontId="0" fillId="0" borderId="0" xfId="0" applyBorder="1"/>
    <xf numFmtId="0" fontId="11" fillId="42" borderId="0" xfId="0" applyFont="1" applyFill="1" applyBorder="1" applyAlignment="1">
      <alignment horizontal="center"/>
    </xf>
    <xf numFmtId="0" fontId="11" fillId="42" borderId="44" xfId="0" applyFont="1" applyFill="1" applyBorder="1" applyAlignment="1">
      <alignment horizontal="center"/>
    </xf>
    <xf numFmtId="0" fontId="0" fillId="37" borderId="0" xfId="0" applyFill="1"/>
    <xf numFmtId="0" fontId="11" fillId="42" borderId="6" xfId="0" applyFont="1" applyFill="1" applyBorder="1" applyAlignment="1">
      <alignment horizontal="left"/>
    </xf>
    <xf numFmtId="165" fontId="80" fillId="36" borderId="6" xfId="0" applyNumberFormat="1" applyFont="1" applyFill="1" applyBorder="1" applyAlignment="1">
      <alignment horizontal="center"/>
    </xf>
    <xf numFmtId="0" fontId="11" fillId="42" borderId="53" xfId="0" applyFont="1" applyFill="1" applyBorder="1" applyAlignment="1">
      <alignment horizontal="left"/>
    </xf>
    <xf numFmtId="0" fontId="4" fillId="42" borderId="40" xfId="0" applyFont="1" applyFill="1" applyBorder="1" applyAlignment="1">
      <alignment horizontal="center"/>
    </xf>
    <xf numFmtId="0" fontId="4" fillId="0" borderId="40" xfId="0" applyFont="1" applyBorder="1" applyAlignment="1">
      <alignment horizontal="center"/>
    </xf>
    <xf numFmtId="0" fontId="4" fillId="42" borderId="41" xfId="0" applyFont="1" applyFill="1" applyBorder="1" applyAlignment="1">
      <alignment horizontal="center"/>
    </xf>
    <xf numFmtId="10" fontId="11" fillId="42" borderId="20" xfId="0" applyNumberFormat="1" applyFont="1" applyFill="1" applyBorder="1" applyAlignment="1">
      <alignment horizontal="center"/>
    </xf>
    <xf numFmtId="0" fontId="11" fillId="44" borderId="20" xfId="0" applyFont="1" applyFill="1" applyBorder="1" applyAlignment="1">
      <alignment horizontal="center"/>
    </xf>
    <xf numFmtId="0" fontId="11" fillId="44" borderId="37" xfId="0" applyFont="1" applyFill="1" applyBorder="1" applyAlignment="1">
      <alignment horizontal="center"/>
    </xf>
    <xf numFmtId="0" fontId="11" fillId="42" borderId="21" xfId="0" applyFont="1" applyFill="1" applyBorder="1" applyAlignment="1">
      <alignment horizontal="center"/>
    </xf>
    <xf numFmtId="0" fontId="22" fillId="71" borderId="16" xfId="0" applyFont="1" applyFill="1" applyBorder="1" applyAlignment="1">
      <alignment horizontal="center"/>
    </xf>
    <xf numFmtId="0" fontId="8" fillId="35" borderId="16" xfId="0" applyFont="1" applyFill="1" applyBorder="1" applyAlignment="1">
      <alignment horizontal="center"/>
    </xf>
    <xf numFmtId="0" fontId="9" fillId="32" borderId="6" xfId="0" applyFont="1" applyFill="1" applyBorder="1" applyAlignment="1">
      <alignment horizontal="center"/>
    </xf>
    <xf numFmtId="0" fontId="78" fillId="34" borderId="0" xfId="0" applyFont="1" applyFill="1" applyAlignment="1">
      <alignment horizontal="center"/>
    </xf>
    <xf numFmtId="165" fontId="78" fillId="34" borderId="0" xfId="0" applyNumberFormat="1" applyFont="1" applyFill="1" applyAlignment="1">
      <alignment horizontal="center"/>
    </xf>
    <xf numFmtId="9" fontId="11" fillId="41" borderId="0" xfId="0" applyNumberFormat="1" applyFont="1" applyFill="1" applyBorder="1" applyAlignment="1">
      <alignment horizontal="center"/>
    </xf>
    <xf numFmtId="0" fontId="22" fillId="34" borderId="6" xfId="0" applyFont="1" applyFill="1" applyBorder="1" applyAlignment="1">
      <alignment horizontal="center"/>
    </xf>
    <xf numFmtId="0" fontId="8" fillId="41" borderId="6" xfId="0" applyFont="1" applyFill="1" applyBorder="1" applyAlignment="1">
      <alignment horizontal="center"/>
    </xf>
    <xf numFmtId="165" fontId="11" fillId="73" borderId="6" xfId="0" applyNumberFormat="1" applyFont="1" applyFill="1" applyBorder="1" applyAlignment="1">
      <alignment horizontal="center"/>
    </xf>
    <xf numFmtId="0" fontId="8" fillId="41" borderId="16" xfId="0" applyFont="1" applyFill="1" applyBorder="1" applyAlignment="1">
      <alignment horizontal="center"/>
    </xf>
    <xf numFmtId="0" fontId="4" fillId="0" borderId="0" xfId="0" applyFont="1" applyAlignment="1">
      <alignment horizontal="center"/>
    </xf>
    <xf numFmtId="0" fontId="8" fillId="44" borderId="14" xfId="0" applyFont="1" applyFill="1" applyBorder="1"/>
    <xf numFmtId="0" fontId="11" fillId="0" borderId="0" xfId="0" applyFont="1" applyBorder="1"/>
    <xf numFmtId="0" fontId="8" fillId="44" borderId="14" xfId="0" applyFont="1" applyFill="1" applyBorder="1" applyAlignment="1">
      <alignment horizontal="left" vertical="top"/>
    </xf>
    <xf numFmtId="0" fontId="11" fillId="0" borderId="40" xfId="0" applyFont="1" applyBorder="1" applyAlignment="1">
      <alignment horizontal="center"/>
    </xf>
    <xf numFmtId="16" fontId="17" fillId="36" borderId="10" xfId="0" applyNumberFormat="1" applyFont="1" applyFill="1" applyBorder="1" applyAlignment="1">
      <alignment horizontal="center"/>
    </xf>
    <xf numFmtId="0" fontId="17" fillId="36" borderId="11" xfId="0" applyFont="1" applyFill="1" applyBorder="1" applyAlignment="1">
      <alignment horizontal="center"/>
    </xf>
    <xf numFmtId="0" fontId="4" fillId="36" borderId="11" xfId="0" applyFont="1" applyFill="1" applyBorder="1" applyAlignment="1">
      <alignment horizontal="center"/>
    </xf>
    <xf numFmtId="3" fontId="17" fillId="36" borderId="12" xfId="0" applyNumberFormat="1" applyFont="1" applyFill="1" applyBorder="1" applyAlignment="1">
      <alignment horizontal="center"/>
    </xf>
    <xf numFmtId="0" fontId="11" fillId="36" borderId="11" xfId="0" applyFont="1" applyFill="1" applyBorder="1" applyAlignment="1">
      <alignment horizontal="center"/>
    </xf>
    <xf numFmtId="0" fontId="8" fillId="36" borderId="11" xfId="0" applyFont="1" applyFill="1" applyBorder="1" applyAlignment="1">
      <alignment horizontal="center"/>
    </xf>
    <xf numFmtId="0" fontId="11" fillId="0" borderId="0" xfId="0" applyFont="1" applyAlignment="1">
      <alignment horizontal="center"/>
    </xf>
    <xf numFmtId="0" fontId="12" fillId="0" borderId="0" xfId="0" applyFont="1" applyAlignment="1">
      <alignment horizontal="center"/>
    </xf>
    <xf numFmtId="0" fontId="12" fillId="36" borderId="11" xfId="0" applyFont="1" applyFill="1" applyBorder="1" applyAlignment="1">
      <alignment horizontal="center"/>
    </xf>
    <xf numFmtId="16" fontId="12" fillId="36" borderId="10" xfId="0" applyNumberFormat="1" applyFont="1" applyFill="1" applyBorder="1" applyAlignment="1">
      <alignment horizontal="center"/>
    </xf>
    <xf numFmtId="3" fontId="12" fillId="36" borderId="12" xfId="0" applyNumberFormat="1" applyFont="1" applyFill="1" applyBorder="1" applyAlignment="1">
      <alignment horizontal="center"/>
    </xf>
    <xf numFmtId="0" fontId="11" fillId="41" borderId="54" xfId="0" applyFont="1" applyFill="1" applyBorder="1" applyAlignment="1">
      <alignment horizontal="center"/>
    </xf>
    <xf numFmtId="0" fontId="11" fillId="41" borderId="55" xfId="0" applyFont="1" applyFill="1" applyBorder="1" applyAlignment="1">
      <alignment horizontal="center"/>
    </xf>
    <xf numFmtId="10" fontId="11" fillId="41" borderId="55" xfId="0" applyNumberFormat="1" applyFont="1" applyFill="1" applyBorder="1" applyAlignment="1">
      <alignment horizontal="center"/>
    </xf>
    <xf numFmtId="0" fontId="11" fillId="44" borderId="55" xfId="0" applyFont="1" applyFill="1" applyBorder="1" applyAlignment="1">
      <alignment horizontal="center"/>
    </xf>
    <xf numFmtId="0" fontId="11" fillId="42" borderId="55" xfId="0" applyFont="1" applyFill="1" applyBorder="1" applyAlignment="1">
      <alignment horizontal="center"/>
    </xf>
    <xf numFmtId="0" fontId="11" fillId="42" borderId="56" xfId="0" applyFont="1" applyFill="1" applyBorder="1" applyAlignment="1">
      <alignment horizontal="center"/>
    </xf>
    <xf numFmtId="0" fontId="8" fillId="41" borderId="57" xfId="0" applyFont="1" applyFill="1" applyBorder="1" applyAlignment="1">
      <alignment horizontal="center"/>
    </xf>
    <xf numFmtId="0" fontId="8" fillId="41" borderId="58" xfId="0" applyFont="1" applyFill="1" applyBorder="1" applyAlignment="1">
      <alignment horizontal="center"/>
    </xf>
    <xf numFmtId="0" fontId="8" fillId="41" borderId="46" xfId="0" applyFont="1" applyFill="1" applyBorder="1"/>
    <xf numFmtId="0" fontId="8" fillId="41" borderId="59" xfId="0" applyFont="1" applyFill="1" applyBorder="1" applyAlignment="1">
      <alignment horizontal="center"/>
    </xf>
    <xf numFmtId="16" fontId="12" fillId="36" borderId="7" xfId="0" applyNumberFormat="1" applyFont="1" applyFill="1" applyBorder="1" applyAlignment="1">
      <alignment horizontal="center"/>
    </xf>
    <xf numFmtId="0" fontId="12" fillId="36" borderId="8" xfId="0" applyFont="1" applyFill="1" applyBorder="1" applyAlignment="1">
      <alignment horizontal="center"/>
    </xf>
    <xf numFmtId="3" fontId="12" fillId="36" borderId="9" xfId="0" applyNumberFormat="1" applyFont="1" applyFill="1" applyBorder="1" applyAlignment="1">
      <alignment horizontal="center"/>
    </xf>
    <xf numFmtId="3" fontId="12" fillId="0" borderId="0" xfId="0" applyNumberFormat="1" applyFont="1" applyAlignment="1">
      <alignment horizontal="center"/>
    </xf>
    <xf numFmtId="10" fontId="11" fillId="41" borderId="18" xfId="0" applyNumberFormat="1" applyFont="1" applyFill="1" applyBorder="1"/>
    <xf numFmtId="0" fontId="9" fillId="37" borderId="6" xfId="1" applyFont="1" applyFill="1" applyBorder="1" applyAlignment="1">
      <alignment horizontal="center"/>
    </xf>
    <xf numFmtId="0" fontId="9" fillId="37" borderId="22" xfId="1" applyFont="1" applyFill="1" applyBorder="1" applyAlignment="1">
      <alignment horizontal="center"/>
    </xf>
    <xf numFmtId="0" fontId="93" fillId="0" borderId="0" xfId="0" applyFont="1"/>
    <xf numFmtId="0" fontId="24" fillId="44" borderId="6" xfId="119" applyFont="1" applyFill="1" applyBorder="1" applyAlignment="1">
      <alignment horizontal="center"/>
    </xf>
    <xf numFmtId="0" fontId="24" fillId="44" borderId="18" xfId="119" applyFont="1" applyFill="1" applyBorder="1" applyAlignment="1">
      <alignment horizontal="center"/>
    </xf>
    <xf numFmtId="0" fontId="23" fillId="44" borderId="22" xfId="119" applyFont="1" applyFill="1" applyBorder="1" applyAlignment="1">
      <alignment horizontal="center"/>
    </xf>
    <xf numFmtId="0" fontId="23" fillId="44" borderId="16" xfId="119" applyFont="1" applyFill="1" applyBorder="1" applyAlignment="1" applyProtection="1">
      <alignment horizontal="center"/>
      <protection locked="0"/>
    </xf>
    <xf numFmtId="0" fontId="24" fillId="44" borderId="6" xfId="119" applyNumberFormat="1" applyFont="1" applyFill="1" applyBorder="1" applyAlignment="1">
      <alignment horizontal="center"/>
    </xf>
    <xf numFmtId="0" fontId="24" fillId="44" borderId="16" xfId="119" applyFont="1" applyFill="1" applyBorder="1" applyAlignment="1" applyProtection="1">
      <alignment horizontal="center"/>
      <protection locked="0"/>
    </xf>
    <xf numFmtId="0" fontId="0" fillId="0" borderId="6" xfId="0" applyBorder="1"/>
    <xf numFmtId="0" fontId="0" fillId="32" borderId="0" xfId="0" applyFill="1" applyAlignment="1"/>
    <xf numFmtId="0" fontId="6" fillId="32" borderId="0" xfId="1" applyFont="1" applyFill="1" applyAlignment="1">
      <alignment horizontal="left"/>
    </xf>
    <xf numFmtId="0" fontId="6" fillId="0" borderId="0" xfId="0" applyFont="1" applyAlignment="1">
      <alignment horizontal="left"/>
    </xf>
    <xf numFmtId="0" fontId="7" fillId="32" borderId="0" xfId="1" applyFont="1" applyFill="1" applyAlignment="1">
      <alignment horizontal="left"/>
    </xf>
    <xf numFmtId="0" fontId="8" fillId="0" borderId="0" xfId="0" applyFont="1" applyAlignment="1">
      <alignment horizontal="left"/>
    </xf>
    <xf numFmtId="0" fontId="8" fillId="42" borderId="7" xfId="0" applyFont="1" applyFill="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6" fillId="32" borderId="0" xfId="1" applyFont="1" applyFill="1" applyAlignment="1">
      <alignment horizontal="center"/>
    </xf>
    <xf numFmtId="0" fontId="6" fillId="0" borderId="0" xfId="0" applyFont="1" applyAlignment="1">
      <alignment horizontal="center"/>
    </xf>
    <xf numFmtId="0" fontId="7" fillId="32" borderId="0" xfId="1" applyFont="1" applyFill="1" applyAlignment="1">
      <alignment horizontal="center"/>
    </xf>
    <xf numFmtId="0" fontId="8" fillId="0" borderId="0" xfId="0" applyFont="1" applyAlignment="1">
      <alignment horizontal="center"/>
    </xf>
    <xf numFmtId="0" fontId="9" fillId="43" borderId="23" xfId="1" applyNumberFormat="1" applyFont="1" applyFill="1" applyBorder="1" applyAlignment="1">
      <alignment horizontal="center"/>
    </xf>
    <xf numFmtId="0" fontId="20" fillId="0" borderId="24" xfId="3" applyBorder="1" applyAlignment="1">
      <alignment horizontal="center"/>
    </xf>
    <xf numFmtId="0" fontId="9" fillId="37" borderId="25" xfId="1" applyFont="1" applyFill="1" applyBorder="1" applyAlignment="1">
      <alignment horizontal="center"/>
    </xf>
    <xf numFmtId="0" fontId="20" fillId="37" borderId="26" xfId="3" applyFill="1" applyBorder="1" applyAlignment="1">
      <alignment horizontal="center"/>
    </xf>
    <xf numFmtId="0" fontId="63" fillId="38" borderId="46" xfId="0" applyFont="1" applyFill="1" applyBorder="1" applyAlignment="1">
      <alignment horizontal="center"/>
    </xf>
    <xf numFmtId="0" fontId="92" fillId="0" borderId="46" xfId="0" applyFont="1" applyBorder="1" applyAlignment="1"/>
    <xf numFmtId="0" fontId="0" fillId="32" borderId="0" xfId="0" applyFill="1" applyAlignment="1"/>
    <xf numFmtId="0" fontId="22" fillId="43" borderId="51" xfId="119" applyFont="1" applyFill="1" applyBorder="1" applyAlignment="1">
      <alignment horizontal="center"/>
    </xf>
    <xf numFmtId="0" fontId="20" fillId="0" borderId="0" xfId="83" applyAlignment="1"/>
    <xf numFmtId="0" fontId="9" fillId="32" borderId="51" xfId="119" applyFont="1" applyFill="1" applyBorder="1" applyAlignment="1">
      <alignment horizontal="center"/>
    </xf>
    <xf numFmtId="0" fontId="20" fillId="0" borderId="0" xfId="83" applyAlignment="1">
      <alignment horizontal="center"/>
    </xf>
    <xf numFmtId="0" fontId="11" fillId="41" borderId="6" xfId="119" applyFont="1" applyFill="1" applyBorder="1" applyAlignment="1">
      <alignment horizontal="center"/>
    </xf>
    <xf numFmtId="0" fontId="20" fillId="0" borderId="6" xfId="83" applyBorder="1" applyAlignment="1"/>
    <xf numFmtId="0" fontId="2" fillId="43" borderId="0" xfId="119" applyFont="1" applyFill="1" applyAlignment="1">
      <alignment horizontal="center"/>
    </xf>
    <xf numFmtId="0" fontId="2" fillId="32" borderId="0" xfId="119" applyFont="1" applyFill="1" applyAlignment="1">
      <alignment horizontal="center"/>
    </xf>
    <xf numFmtId="0" fontId="87" fillId="32" borderId="0" xfId="4" applyFont="1" applyFill="1" applyBorder="1" applyAlignment="1">
      <alignment horizontal="center"/>
    </xf>
    <xf numFmtId="0" fontId="1" fillId="38" borderId="51" xfId="119" applyFill="1" applyBorder="1" applyAlignment="1">
      <alignment horizontal="center"/>
    </xf>
    <xf numFmtId="0" fontId="3" fillId="38" borderId="51" xfId="119" applyFont="1" applyFill="1" applyBorder="1" applyAlignment="1">
      <alignment horizontal="center"/>
    </xf>
    <xf numFmtId="0" fontId="88" fillId="32" borderId="0" xfId="4" applyFont="1" applyFill="1" applyBorder="1" applyAlignment="1">
      <alignment horizontal="center"/>
    </xf>
    <xf numFmtId="0" fontId="11" fillId="38" borderId="6" xfId="119" applyFont="1" applyFill="1" applyBorder="1" applyAlignment="1">
      <alignment horizontal="center"/>
    </xf>
    <xf numFmtId="0" fontId="9" fillId="37" borderId="51" xfId="119" applyFont="1" applyFill="1" applyBorder="1" applyAlignment="1">
      <alignment horizontal="center"/>
    </xf>
    <xf numFmtId="0" fontId="20" fillId="37" borderId="0" xfId="83" applyFill="1" applyAlignment="1"/>
    <xf numFmtId="0" fontId="20" fillId="37" borderId="0" xfId="83" applyFill="1" applyAlignment="1">
      <alignment horizontal="center"/>
    </xf>
    <xf numFmtId="0" fontId="12" fillId="35" borderId="6" xfId="119" applyFont="1" applyFill="1" applyBorder="1" applyAlignment="1">
      <alignment horizontal="center"/>
    </xf>
    <xf numFmtId="0" fontId="89" fillId="0" borderId="0" xfId="83" applyFont="1" applyAlignment="1"/>
    <xf numFmtId="0" fontId="11" fillId="46" borderId="6" xfId="119" applyFont="1" applyFill="1" applyBorder="1" applyAlignment="1">
      <alignment horizontal="center"/>
    </xf>
    <xf numFmtId="0" fontId="1" fillId="0" borderId="6" xfId="119" applyFont="1" applyBorder="1" applyAlignment="1"/>
    <xf numFmtId="0" fontId="11" fillId="40" borderId="6" xfId="119" applyFont="1" applyFill="1" applyBorder="1" applyAlignment="1">
      <alignment horizontal="center"/>
    </xf>
    <xf numFmtId="0" fontId="17" fillId="36" borderId="8" xfId="0" applyFont="1" applyFill="1" applyBorder="1" applyAlignment="1">
      <alignment horizontal="center"/>
    </xf>
    <xf numFmtId="0" fontId="0" fillId="36" borderId="8" xfId="0" applyFill="1" applyBorder="1" applyAlignment="1">
      <alignment horizontal="center"/>
    </xf>
    <xf numFmtId="0" fontId="17" fillId="36" borderId="11" xfId="0" applyFont="1" applyFill="1" applyBorder="1" applyAlignment="1">
      <alignment horizontal="center"/>
    </xf>
    <xf numFmtId="0" fontId="0" fillId="36" borderId="11" xfId="0" applyFill="1" applyBorder="1" applyAlignment="1">
      <alignment horizontal="center"/>
    </xf>
    <xf numFmtId="0" fontId="18" fillId="36" borderId="11" xfId="0" applyFont="1" applyFill="1" applyBorder="1" applyAlignment="1">
      <alignment horizontal="center"/>
    </xf>
    <xf numFmtId="0" fontId="12" fillId="36" borderId="11" xfId="0" applyFont="1" applyFill="1" applyBorder="1" applyAlignment="1">
      <alignment horizontal="center"/>
    </xf>
    <xf numFmtId="0" fontId="91" fillId="36" borderId="11" xfId="0" applyFont="1" applyFill="1" applyBorder="1" applyAlignment="1">
      <alignment horizontal="center"/>
    </xf>
    <xf numFmtId="0" fontId="91" fillId="36" borderId="8" xfId="0" applyFont="1" applyFill="1" applyBorder="1" applyAlignment="1">
      <alignment horizontal="center"/>
    </xf>
    <xf numFmtId="0" fontId="12" fillId="36" borderId="8" xfId="0" applyFont="1" applyFill="1" applyBorder="1" applyAlignment="1">
      <alignment horizontal="center"/>
    </xf>
    <xf numFmtId="0" fontId="23" fillId="74" borderId="6" xfId="119" applyFont="1" applyFill="1" applyBorder="1" applyAlignment="1" applyProtection="1">
      <alignment horizontal="center"/>
      <protection locked="0"/>
    </xf>
    <xf numFmtId="0" fontId="0" fillId="74" borderId="6" xfId="0" applyFill="1" applyBorder="1" applyAlignment="1"/>
    <xf numFmtId="0" fontId="68" fillId="34" borderId="16" xfId="0" applyFont="1" applyFill="1" applyBorder="1" applyAlignment="1">
      <alignment horizontal="center"/>
    </xf>
    <xf numFmtId="0" fontId="76" fillId="71" borderId="18" xfId="91" applyFont="1" applyFill="1" applyBorder="1" applyAlignment="1">
      <alignment horizontal="center"/>
    </xf>
    <xf numFmtId="0" fontId="22" fillId="34" borderId="0" xfId="0" applyFont="1" applyFill="1" applyAlignment="1">
      <alignment horizontal="center"/>
    </xf>
    <xf numFmtId="0" fontId="82" fillId="75" borderId="6" xfId="91" applyFont="1" applyFill="1" applyBorder="1" applyAlignment="1">
      <alignment horizontal="center"/>
    </xf>
    <xf numFmtId="0" fontId="8" fillId="76" borderId="6" xfId="0" applyFont="1" applyFill="1" applyBorder="1" applyAlignment="1">
      <alignment horizontal="center"/>
    </xf>
    <xf numFmtId="0" fontId="80" fillId="36" borderId="6" xfId="0" applyFont="1" applyFill="1" applyBorder="1" applyAlignment="1">
      <alignment horizontal="center"/>
    </xf>
    <xf numFmtId="0" fontId="0" fillId="37" borderId="0" xfId="0" applyFill="1" applyAlignment="1"/>
  </cellXfs>
  <cellStyles count="148">
    <cellStyle name="20% - Accent1" xfId="5"/>
    <cellStyle name="20% - Accent2" xfId="6"/>
    <cellStyle name="20% - Accent3" xfId="7"/>
    <cellStyle name="20% - Accent4" xfId="8"/>
    <cellStyle name="20% - Accent5" xfId="9"/>
    <cellStyle name="20% - Accent6" xfId="10"/>
    <cellStyle name="20% - Έμφαση1 2" xfId="11"/>
    <cellStyle name="20% - Έμφαση2 2" xfId="12"/>
    <cellStyle name="20% - Έμφαση3 2" xfId="13"/>
    <cellStyle name="20% - Έμφαση4 2" xfId="14"/>
    <cellStyle name="20% - Έμφαση5 2" xfId="15"/>
    <cellStyle name="20% - Έμφαση6 2" xfId="16"/>
    <cellStyle name="40% - Accent1" xfId="17"/>
    <cellStyle name="40% - Accent2" xfId="18"/>
    <cellStyle name="40% - Accent3" xfId="19"/>
    <cellStyle name="40% - Accent4" xfId="20"/>
    <cellStyle name="40% - Accent5" xfId="21"/>
    <cellStyle name="40% - Accent6" xfId="22"/>
    <cellStyle name="40% - Έμφαση1 2" xfId="23"/>
    <cellStyle name="40% - Έμφαση2 2" xfId="24"/>
    <cellStyle name="40% - Έμφαση3 2" xfId="25"/>
    <cellStyle name="40% - Έμφαση4 2" xfId="26"/>
    <cellStyle name="40% - Έμφαση5 2" xfId="27"/>
    <cellStyle name="40% - Έμφαση6 2" xfId="28"/>
    <cellStyle name="60% - Accent1" xfId="29"/>
    <cellStyle name="60% - Accent2" xfId="30"/>
    <cellStyle name="60% - Accent3" xfId="31"/>
    <cellStyle name="60% - Accent4" xfId="32"/>
    <cellStyle name="60% - Accent5" xfId="33"/>
    <cellStyle name="60% - Accent6" xfId="34"/>
    <cellStyle name="60% - Έμφαση1 2" xfId="35"/>
    <cellStyle name="60% - Έμφαση2 2" xfId="36"/>
    <cellStyle name="60% - Έμφαση3 2" xfId="37"/>
    <cellStyle name="60% - Έμφαση4 2" xfId="38"/>
    <cellStyle name="60% - Έμφαση5 2" xfId="39"/>
    <cellStyle name="60% - Έμφαση6 2" xfId="40"/>
    <cellStyle name="Accent1" xfId="41"/>
    <cellStyle name="Accent2" xfId="42"/>
    <cellStyle name="Accent3" xfId="43"/>
    <cellStyle name="Accent4" xfId="44"/>
    <cellStyle name="Accent5" xfId="45"/>
    <cellStyle name="Accent6" xfId="46"/>
    <cellStyle name="Bad" xfId="47"/>
    <cellStyle name="Calculation" xfId="48"/>
    <cellStyle name="Check Cell" xfId="49"/>
    <cellStyle name="Explanatory Text" xfId="50"/>
    <cellStyle name="Good" xfId="51"/>
    <cellStyle name="Heading 1" xfId="52"/>
    <cellStyle name="Heading 2" xfId="53"/>
    <cellStyle name="Heading 3" xfId="54"/>
    <cellStyle name="Heading 4" xfId="55"/>
    <cellStyle name="Hyperlink" xfId="56"/>
    <cellStyle name="Input" xfId="57"/>
    <cellStyle name="Linked Cell" xfId="58"/>
    <cellStyle name="Neutral" xfId="59"/>
    <cellStyle name="Note" xfId="60"/>
    <cellStyle name="Output" xfId="61"/>
    <cellStyle name="Title" xfId="62"/>
    <cellStyle name="Total" xfId="63"/>
    <cellStyle name="Währung" xfId="64"/>
    <cellStyle name="Warning Text" xfId="65"/>
    <cellStyle name="Βασικό_NEO KINO STAYROLEKSO 1 KAI  2 OLA OK TYPOSA" xfId="66"/>
    <cellStyle name="Εισαγωγή 2" xfId="67"/>
    <cellStyle name="Εισαγωγή 3" xfId="68"/>
    <cellStyle name="Έλεγχος κελιού 2" xfId="69"/>
    <cellStyle name="Έμφαση1 2" xfId="70"/>
    <cellStyle name="Έμφαση2 2" xfId="71"/>
    <cellStyle name="Έμφαση3 2" xfId="72"/>
    <cellStyle name="Έμφαση4 2" xfId="73"/>
    <cellStyle name="Έμφαση5 2" xfId="74"/>
    <cellStyle name="Έμφαση6 2" xfId="75"/>
    <cellStyle name="Έξοδος 2" xfId="76"/>
    <cellStyle name="Επεξηγηματικό κείμενο 2" xfId="77"/>
    <cellStyle name="Κακό 2" xfId="78"/>
    <cellStyle name="Καλό 2" xfId="79"/>
    <cellStyle name="Κανονικό" xfId="0" builtinId="0"/>
    <cellStyle name="Κανονικό 10" xfId="80"/>
    <cellStyle name="Κανονικό 10 2" xfId="81"/>
    <cellStyle name="Κανονικό 10 3" xfId="82"/>
    <cellStyle name="Κανονικό 10 4" xfId="83"/>
    <cellStyle name="Κανονικό 10 5" xfId="84"/>
    <cellStyle name="Κανονικό 11" xfId="85"/>
    <cellStyle name="Κανονικό 12" xfId="86"/>
    <cellStyle name="Κανονικό 13" xfId="87"/>
    <cellStyle name="Κανονικό 14" xfId="88"/>
    <cellStyle name="Κανονικό 2" xfId="89"/>
    <cellStyle name="Κανονικό 2 2" xfId="90"/>
    <cellStyle name="Κανονικό 2 2 2" xfId="91"/>
    <cellStyle name="Κανονικό 2 2 2 2" xfId="92"/>
    <cellStyle name="Κανονικό 2 2 2 3" xfId="93"/>
    <cellStyle name="Κανονικό 2 2 2 4" xfId="94"/>
    <cellStyle name="Κανονικό 2 2 2 5" xfId="95"/>
    <cellStyle name="Κανονικό 2 2 3" xfId="96"/>
    <cellStyle name="Κανονικό 2 2 3 2" xfId="97"/>
    <cellStyle name="Κανονικό 2 2 3 3" xfId="98"/>
    <cellStyle name="Κανονικό 2 2 4" xfId="99"/>
    <cellStyle name="Κανονικό 2 2 4 2" xfId="100"/>
    <cellStyle name="Κανονικό 2 2 4 3" xfId="101"/>
    <cellStyle name="Κανονικό 2 2 5" xfId="102"/>
    <cellStyle name="Κανονικό 2 2 6" xfId="103"/>
    <cellStyle name="Κανονικό 2 2 7" xfId="104"/>
    <cellStyle name="Κανονικό 2 2 8" xfId="105"/>
    <cellStyle name="Κανονικό 2 2 9" xfId="106"/>
    <cellStyle name="Κανονικό 2 3" xfId="2"/>
    <cellStyle name="Κανονικό 2 4" xfId="107"/>
    <cellStyle name="Κανονικό 2 4 2" xfId="108"/>
    <cellStyle name="Κανονικό 2 4 2 2" xfId="3"/>
    <cellStyle name="Κανονικό 2 4 2 2 2" xfId="109"/>
    <cellStyle name="Κανονικό 2 4 2 3" xfId="110"/>
    <cellStyle name="Κανονικό 2 5" xfId="111"/>
    <cellStyle name="Κανονικό 2 5 2" xfId="112"/>
    <cellStyle name="Κανονικό 3" xfId="113"/>
    <cellStyle name="Κανονικό 3 2" xfId="114"/>
    <cellStyle name="Κανονικό 3 2 2" xfId="115"/>
    <cellStyle name="Κανονικό 3 3" xfId="116"/>
    <cellStyle name="Κανονικό 3 3 2" xfId="117"/>
    <cellStyle name="Κανονικό 4" xfId="118"/>
    <cellStyle name="Κανονικό 4 2" xfId="1"/>
    <cellStyle name="Κανονικό 4 2 2" xfId="119"/>
    <cellStyle name="Κανονικό 4 2 2 2" xfId="120"/>
    <cellStyle name="Κανονικό 4 2 2 3" xfId="121"/>
    <cellStyle name="Κανονικό 4 2 3" xfId="122"/>
    <cellStyle name="Κανονικό 4 2 3 2" xfId="123"/>
    <cellStyle name="Κανονικό 4 2 4" xfId="124"/>
    <cellStyle name="Κανονικό 4 2 5" xfId="125"/>
    <cellStyle name="Κανονικό 4 2 6" xfId="126"/>
    <cellStyle name="Κανονικό 4 2 6 2" xfId="127"/>
    <cellStyle name="Κανονικό 5" xfId="128"/>
    <cellStyle name="Κανονικό 6" xfId="129"/>
    <cellStyle name="Κανονικό 7" xfId="4"/>
    <cellStyle name="Κανονικό 8" xfId="130"/>
    <cellStyle name="Κανονικό 8 2" xfId="131"/>
    <cellStyle name="Κανονικό 9" xfId="132"/>
    <cellStyle name="Κανονικό 9 2" xfId="133"/>
    <cellStyle name="Ουδέτερο 2" xfId="134"/>
    <cellStyle name="Ποσοστό 2" xfId="135"/>
    <cellStyle name="Ποσοστό 2 2" xfId="136"/>
    <cellStyle name="Ποσοστό 2 2 2" xfId="137"/>
    <cellStyle name="Προειδοποιητικό κείμενο 2" xfId="138"/>
    <cellStyle name="Στυλ 1" xfId="139"/>
    <cellStyle name="Στυλ 2" xfId="140"/>
    <cellStyle name="Στυλ 2 2" xfId="141"/>
    <cellStyle name="Στυλ 2 3" xfId="142"/>
    <cellStyle name="Συνδεδεμένο κελί 2" xfId="143"/>
    <cellStyle name="Σύνολο 2" xfId="144"/>
    <cellStyle name="Υπερ-σύνδεση 2" xfId="145"/>
    <cellStyle name="Υπερ-σύνδεση 3" xfId="146"/>
    <cellStyle name="Υπολογισμός 2" xfId="147"/>
  </cellStyles>
  <dxfs count="30">
    <dxf>
      <fill>
        <patternFill>
          <bgColor rgb="FF002060"/>
        </patternFill>
      </fill>
    </dxf>
    <dxf>
      <fill>
        <patternFill>
          <bgColor rgb="FF002060"/>
        </patternFill>
      </fill>
    </dxf>
    <dxf>
      <fill>
        <patternFill>
          <bgColor rgb="FF00FFFF"/>
        </patternFill>
      </fill>
    </dxf>
    <dxf>
      <fill>
        <patternFill>
          <bgColor rgb="FF00FF00"/>
        </patternFill>
      </fill>
    </dxf>
    <dxf>
      <font>
        <condense val="0"/>
        <extend val="0"/>
        <color rgb="FF9C0006"/>
      </font>
      <fill>
        <patternFill>
          <bgColor rgb="FFFFC7CE"/>
        </patternFill>
      </fill>
    </dxf>
    <dxf>
      <fill>
        <patternFill>
          <bgColor rgb="FFFFC000"/>
        </patternFill>
      </fill>
    </dxf>
    <dxf>
      <fill>
        <patternFill>
          <bgColor rgb="FFFFFF00"/>
        </patternFill>
      </fill>
    </dxf>
    <dxf>
      <font>
        <condense val="0"/>
        <extend val="0"/>
        <color rgb="FF9C0006"/>
      </font>
      <fill>
        <patternFill>
          <bgColor rgb="FF00FFFF"/>
        </patternFill>
      </fill>
    </dxf>
    <dxf>
      <font>
        <condense val="0"/>
        <extend val="0"/>
        <color rgb="FF9C0006"/>
      </font>
      <fill>
        <patternFill>
          <bgColor rgb="FFFFC7CE"/>
        </patternFill>
      </fill>
    </dxf>
    <dxf>
      <fill>
        <patternFill>
          <bgColor rgb="FF00FFFF"/>
        </patternFill>
      </fill>
    </dxf>
    <dxf>
      <fill>
        <patternFill>
          <bgColor rgb="FF00FF00"/>
        </patternFill>
      </fill>
    </dxf>
    <dxf>
      <font>
        <condense val="0"/>
        <extend val="0"/>
        <color rgb="FF9C0006"/>
      </font>
      <fill>
        <patternFill>
          <bgColor rgb="FFFFC7CE"/>
        </patternFill>
      </fill>
    </dxf>
    <dxf>
      <fill>
        <patternFill>
          <bgColor rgb="FFFFC000"/>
        </patternFill>
      </fill>
    </dxf>
    <dxf>
      <fill>
        <patternFill>
          <bgColor rgb="FFFFFF00"/>
        </patternFill>
      </fill>
    </dxf>
    <dxf>
      <fill>
        <patternFill>
          <bgColor rgb="FF002060"/>
        </patternFill>
      </fill>
    </dxf>
    <dxf>
      <fill>
        <patternFill>
          <bgColor rgb="FF00FFFF"/>
        </patternFill>
      </fill>
    </dxf>
    <dxf>
      <fill>
        <patternFill>
          <bgColor rgb="FF00FF00"/>
        </patternFill>
      </fill>
    </dxf>
    <dxf>
      <font>
        <condense val="0"/>
        <extend val="0"/>
        <color rgb="FF9C0006"/>
      </font>
      <fill>
        <patternFill>
          <bgColor rgb="FFFFC7CE"/>
        </patternFill>
      </fill>
    </dxf>
    <dxf>
      <fill>
        <patternFill>
          <bgColor rgb="FFFFC000"/>
        </patternFill>
      </fill>
    </dxf>
    <dxf>
      <fill>
        <patternFill>
          <bgColor rgb="FFFFFF00"/>
        </patternFill>
      </fill>
    </dxf>
    <dxf>
      <font>
        <condense val="0"/>
        <extend val="0"/>
        <color rgb="FF9C0006"/>
      </font>
      <fill>
        <patternFill>
          <bgColor rgb="FF00FFFF"/>
        </patternFill>
      </fill>
    </dxf>
    <dxf>
      <fill>
        <patternFill>
          <bgColor rgb="FF002060"/>
        </patternFill>
      </fill>
    </dxf>
    <dxf>
      <fill>
        <patternFill>
          <bgColor rgb="FF00B0F0"/>
        </patternFill>
      </fill>
    </dxf>
    <dxf>
      <fill>
        <patternFill>
          <bgColor rgb="FF00FF00"/>
        </patternFill>
      </fill>
    </dxf>
    <dxf>
      <font>
        <condense val="0"/>
        <extend val="0"/>
        <color rgb="FF9C0006"/>
      </font>
      <fill>
        <patternFill>
          <bgColor rgb="FFFFC7CE"/>
        </patternFill>
      </fill>
    </dxf>
    <dxf>
      <fill>
        <patternFill>
          <bgColor rgb="FFFFC000"/>
        </patternFill>
      </fill>
    </dxf>
    <dxf>
      <fill>
        <patternFill>
          <bgColor rgb="FFFFFF00"/>
        </patternFill>
      </fill>
    </dxf>
    <dxf>
      <fill>
        <patternFill>
          <bgColor rgb="FF002060"/>
        </patternFill>
      </fill>
    </dxf>
    <dxf>
      <fill>
        <patternFill>
          <bgColor rgb="FF002060"/>
        </patternFill>
      </fill>
    </dxf>
    <dxf>
      <fill>
        <patternFill>
          <bgColor rgb="FF002060"/>
        </patternFill>
      </fill>
    </dxf>
  </dxfs>
  <tableStyles count="0" defaultTableStyle="TableStyleMedium2" defaultPivotStyle="PivotStyleLight16"/>
  <colors>
    <mruColors>
      <color rgb="FFFFFF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hyperlink" Target="http://www.kyr.gr" TargetMode="External"/><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5.jpe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12</xdr:col>
      <xdr:colOff>257175</xdr:colOff>
      <xdr:row>18</xdr:row>
      <xdr:rowOff>114299</xdr:rowOff>
    </xdr:from>
    <xdr:to>
      <xdr:col>13</xdr:col>
      <xdr:colOff>7429500</xdr:colOff>
      <xdr:row>30</xdr:row>
      <xdr:rowOff>47624</xdr:rowOff>
    </xdr:to>
    <xdr:sp macro="" textlink="">
      <xdr:nvSpPr>
        <xdr:cNvPr id="3" name="9 - TextBox"/>
        <xdr:cNvSpPr txBox="1"/>
      </xdr:nvSpPr>
      <xdr:spPr>
        <a:xfrm>
          <a:off x="7181850" y="4048124"/>
          <a:ext cx="7639050" cy="2771775"/>
        </a:xfrm>
        <a:prstGeom prst="rect">
          <a:avLst/>
        </a:prstGeom>
        <a:solidFill>
          <a:srgbClr val="C00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endParaRPr lang="el-GR" sz="1800" b="1">
            <a:solidFill>
              <a:srgbClr val="FFFF00"/>
            </a:solidFill>
          </a:endParaRPr>
        </a:p>
        <a:p>
          <a:pPr algn="ctr"/>
          <a:r>
            <a:rPr lang="el-GR" sz="1800" b="1">
              <a:solidFill>
                <a:srgbClr val="FFFF00"/>
              </a:solidFill>
            </a:rPr>
            <a:t>ΣΤΟ</a:t>
          </a:r>
          <a:r>
            <a:rPr lang="el-GR" sz="1800" b="1" baseline="0">
              <a:solidFill>
                <a:srgbClr val="FFFF00"/>
              </a:solidFill>
            </a:rPr>
            <a:t> ΠΡΟΓΡΑΜΜΑ ΘΑ  ΒΡΕΙΤΕ  ΟΛΑ  ΤΑ  ΤΥΠΟΠΟΙΗΜΕΝΑ</a:t>
          </a:r>
          <a:r>
            <a:rPr lang="en-US" sz="1800" b="1" baseline="0">
              <a:solidFill>
                <a:srgbClr val="FFFF00"/>
              </a:solidFill>
            </a:rPr>
            <a:t>  </a:t>
          </a:r>
          <a:r>
            <a:rPr lang="el-GR" sz="1800" b="1" baseline="0">
              <a:solidFill>
                <a:srgbClr val="FFFF00"/>
              </a:solidFill>
            </a:rPr>
            <a:t>ΣΥΣΤΗΜΑΤΑ  ΟΠΑΠ</a:t>
          </a:r>
        </a:p>
        <a:p>
          <a:pPr algn="ctr"/>
          <a:endParaRPr lang="el-GR" sz="1800" b="1">
            <a:solidFill>
              <a:srgbClr val="FFFF00"/>
            </a:solidFill>
          </a:endParaRPr>
        </a:p>
        <a:p>
          <a:pPr algn="ctr"/>
          <a:r>
            <a:rPr lang="el-GR" sz="1800" b="1">
              <a:solidFill>
                <a:schemeClr val="bg1"/>
              </a:solidFill>
            </a:rPr>
            <a:t>ΕΣΤΩ  ΟΤΙ  ΠΑΙΞΑΤΕ  ΑΥΤΟ  ΤΟ  ΔΕΛΤΙΟ  </a:t>
          </a:r>
          <a:r>
            <a:rPr lang="el-GR" sz="1800" b="1">
              <a:solidFill>
                <a:srgbClr val="FFFF00"/>
              </a:solidFill>
            </a:rPr>
            <a:t>ΜΕ ΤΟ ΤΥΠΟΠΟΙΗΜΕΝΟ</a:t>
          </a:r>
          <a:r>
            <a:rPr lang="el-GR" sz="1800" b="1" baseline="0">
              <a:solidFill>
                <a:srgbClr val="FFFF00"/>
              </a:solidFill>
            </a:rPr>
            <a:t>  34   </a:t>
          </a:r>
          <a:r>
            <a:rPr lang="el-GR" sz="1800" b="1" baseline="0">
              <a:solidFill>
                <a:schemeClr val="bg1"/>
              </a:solidFill>
            </a:rPr>
            <a:t>ΓΙΑ ΝΑ ΔΕΙΤΕ  ΤΗΝ ΑΠΟΔΟΣΗ  ΜΕΤΑΒΕΙΤΕ    ΣΤΟ ΦΥΛΛΟ  </a:t>
          </a:r>
          <a:r>
            <a:rPr lang="en-US" sz="1800" b="1" baseline="0">
              <a:solidFill>
                <a:schemeClr val="bg1"/>
              </a:solidFill>
            </a:rPr>
            <a:t>EXCEL</a:t>
          </a:r>
          <a:r>
            <a:rPr lang="el-GR" sz="1800" b="1" baseline="0">
              <a:solidFill>
                <a:schemeClr val="bg1"/>
              </a:solidFill>
            </a:rPr>
            <a:t> </a:t>
          </a:r>
          <a:r>
            <a:rPr lang="el-GR" sz="1800" b="1" baseline="0">
              <a:solidFill>
                <a:srgbClr val="FFFF00"/>
              </a:solidFill>
            </a:rPr>
            <a:t>ΤΥΠ 34 ΑΡ 9 ΣΤ 9   </a:t>
          </a:r>
          <a:r>
            <a:rPr lang="el-GR" sz="1800" b="1" baseline="0">
              <a:solidFill>
                <a:schemeClr val="bg1"/>
              </a:solidFill>
            </a:rPr>
            <a:t>ΕΙΣΑΓΕΤΕ  ΤΟΥΣ  ΑΡΙΘΜΟΥΣ   ΜΕ ΤΗΝ ΣΕΙΡΑ ΟΠΩΣ ΤΟΥΣ  ΓΡΑΨΑΤΕ ΣΤΟ ΔΕΛΤΙΟ ΟΠΑΠ ΓΡΑΨΤΕ  &amp;  ΤΗΝ ΝΙΚ ΣΤΗΛΗ  ΤΖΟΚΕΡ  &amp;  ΒΛΕΠΕΤΕ ΑΝΑΛΥΤΙΚΑ ΚΑΘΕ  ΣΤΗΛΗ  ΤΙ ΠΙΑΝΕΙ  ΚΑΘΩΣ ΚΑΙ ΣΥΓΚΕΝΤΡΩΤΙΚΕΣ ΕΠΙΤΥΧΙΕΣ  + 1 </a:t>
          </a:r>
          <a:r>
            <a:rPr lang="en-US" sz="1800" b="1" baseline="0">
              <a:solidFill>
                <a:schemeClr val="bg1"/>
              </a:solidFill>
            </a:rPr>
            <a:t> </a:t>
          </a:r>
        </a:p>
        <a:p>
          <a:pPr algn="ctr"/>
          <a:r>
            <a:rPr lang="el-GR" sz="1800" b="1" baseline="0">
              <a:solidFill>
                <a:srgbClr val="FFFF00"/>
              </a:solidFill>
            </a:rPr>
            <a:t>2η Επιλογή  </a:t>
          </a:r>
          <a:r>
            <a:rPr lang="el-GR" sz="1800" b="1" baseline="0">
              <a:solidFill>
                <a:schemeClr val="bg1"/>
              </a:solidFill>
            </a:rPr>
            <a:t>Ανακατέψτε τους Αριθμούς &amp; Εχετε Διαφορετικές 5άδες</a:t>
          </a:r>
        </a:p>
        <a:p>
          <a:pPr algn="ctr"/>
          <a:endParaRPr lang="el-GR" sz="1800" b="1" baseline="0">
            <a:solidFill>
              <a:schemeClr val="bg1"/>
            </a:solidFill>
          </a:endParaRPr>
        </a:p>
      </xdr:txBody>
    </xdr:sp>
    <xdr:clientData/>
  </xdr:twoCellAnchor>
  <xdr:twoCellAnchor>
    <xdr:from>
      <xdr:col>12</xdr:col>
      <xdr:colOff>190499</xdr:colOff>
      <xdr:row>2</xdr:row>
      <xdr:rowOff>190500</xdr:rowOff>
    </xdr:from>
    <xdr:to>
      <xdr:col>13</xdr:col>
      <xdr:colOff>7696200</xdr:colOff>
      <xdr:row>18</xdr:row>
      <xdr:rowOff>0</xdr:rowOff>
    </xdr:to>
    <xdr:sp macro="" textlink="">
      <xdr:nvSpPr>
        <xdr:cNvPr id="4" name="9 - TextBox"/>
        <xdr:cNvSpPr txBox="1"/>
      </xdr:nvSpPr>
      <xdr:spPr>
        <a:xfrm>
          <a:off x="190499" y="628650"/>
          <a:ext cx="7972426" cy="3400425"/>
        </a:xfrm>
        <a:prstGeom prst="rect">
          <a:avLst/>
        </a:prstGeom>
        <a:solidFill>
          <a:srgbClr val="00206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baseline="0">
              <a:solidFill>
                <a:srgbClr val="FFFF00"/>
              </a:solidFill>
            </a:rPr>
            <a:t>ΟΔΗΓΙΕΣ </a:t>
          </a:r>
          <a:r>
            <a:rPr lang="el-GR" sz="2000" b="1" baseline="0">
              <a:solidFill>
                <a:schemeClr val="bg1"/>
              </a:solidFill>
            </a:rPr>
            <a:t> </a:t>
          </a:r>
        </a:p>
        <a:p>
          <a:pPr algn="l"/>
          <a:r>
            <a:rPr lang="el-GR" sz="1600" b="1" baseline="0">
              <a:solidFill>
                <a:schemeClr val="bg1"/>
              </a:solidFill>
            </a:rPr>
            <a:t>ΣΕ ΚΑΘΕ  ΤΥΠΟΠΟΙΗΜΕΝΟ  ΟΠΑΠ  ΕΣΕΙΣ  ΑΠΛΑ  ΕΙΣΑΓΕΤΕ  ΤΟΥΣ  ΑΡΙΘΜΟΥΣ  ΠΟΥ  ΠΑΙΞΑΤΕ  ΜΕ  ΑΥΞΟΥΣΑ  ΣΕΙΡΑ  ΟΠΩΣ  ΤΟΥΣ  ΓΡΑΨΑΤΕ  ΣΤΟ  ΔΕΛΤΙΟ ΟΠΑΠ. </a:t>
          </a:r>
          <a:r>
            <a:rPr lang="el-GR" sz="1600" b="1" baseline="0">
              <a:solidFill>
                <a:srgbClr val="FFFF00"/>
              </a:solidFill>
            </a:rPr>
            <a:t>ΓΡΑΦΕΤΕ  ΤΗΝ  ΝΙΚ ΣΤΗΛΗ  ΤΖΟΚΕΡ  ΚΑΙ  ΒΛΕΠΕΤΕ  ΑΝΑΛΥΤΙΚΑ  ΤΙΣ  ΑΠΟΔΟΣΕΙΣ. ΑΝ  ΕΧΕΤΕ  ΠΙΑΣΕΙ  ΚΑΙ ΤΟ  ΤΖΟΚΕΡ  1 - 20  ΕΜΦΑΝΙΖΟΝΤΑΙ  ΑΝΑΛΥΤΙΚΑ  ΚΑΙ  ΟΙ  ΕΠΙΤΥΧΙΕΣ  +1. </a:t>
          </a:r>
        </a:p>
        <a:p>
          <a:pPr algn="l"/>
          <a:r>
            <a:rPr lang="el-GR" sz="1600" b="1" baseline="0">
              <a:solidFill>
                <a:schemeClr val="bg1"/>
              </a:solidFill>
            </a:rPr>
            <a:t>ΑΛΛΑΞΤΕ  ΤΗΝ ΑΝΑΠΤΥΞΗ  </a:t>
          </a:r>
          <a:r>
            <a:rPr lang="el-GR" sz="1600" b="1" baseline="0">
              <a:solidFill>
                <a:srgbClr val="FFFF00"/>
              </a:solidFill>
            </a:rPr>
            <a:t>(Δημιουργείστε  Διαφορετικές  5άδες ) </a:t>
          </a:r>
          <a:r>
            <a:rPr lang="el-GR" sz="1600" b="1" baseline="0">
              <a:solidFill>
                <a:schemeClr val="bg1"/>
              </a:solidFill>
            </a:rPr>
            <a:t>ΑΝΑΚΑΤΕΥΟΝΤΑΣ  ΤΟΥΣ  ΑΡΙΘΜΟΥΣ  ΣΤΗΝ  ΕΠΙΛΟΓΗ  ΚΑΘΕ  ΤΥΠΟΠΟΙΗΜΕΝΟΥ  ΓΡΑΨΕ ΚΑΘΕΤΑ  ( Χ ) ΑΡΙΘΜΟΥΣ </a:t>
          </a:r>
          <a:r>
            <a:rPr lang="el-GR" sz="1600" b="1" baseline="0">
              <a:solidFill>
                <a:srgbClr val="FFFF00"/>
              </a:solidFill>
            </a:rPr>
            <a:t>(ΚΙΝΗΘΕΙΤΕ  ΣΤΟ  ΜΕΝΟΥ  ΔΕΞΙΑ ΣΕ  ΑΥΤΗΝ ΤΗ  ΣΕΛΙΔΑ  ΥΠΑΡΧΕΙ  ΠΑΡΑΔΕΙΓΜΑ  ) </a:t>
          </a:r>
        </a:p>
        <a:p>
          <a:pPr algn="l"/>
          <a:endParaRPr lang="el-GR" sz="1600" b="1" baseline="0">
            <a:solidFill>
              <a:srgbClr val="FFFF00"/>
            </a:solidFill>
          </a:endParaRPr>
        </a:p>
        <a:p>
          <a:pPr algn="ctr"/>
          <a:r>
            <a:rPr lang="el-GR" sz="2000" b="1" baseline="0">
              <a:solidFill>
                <a:schemeClr val="bg1"/>
              </a:solidFill>
            </a:rPr>
            <a:t>ΕΚΤΥΠΩΣΗ  ΣΤΗΛΩΝ </a:t>
          </a:r>
        </a:p>
        <a:p>
          <a:pPr algn="ctr"/>
          <a:r>
            <a:rPr lang="el-GR" sz="1600" b="1" baseline="0">
              <a:solidFill>
                <a:schemeClr val="bg1"/>
              </a:solidFill>
            </a:rPr>
            <a:t> ΚΑΘΕ  ΣΥΣΤΗΜΑ ΠΟΥ ΔΗΜΙΟΥΡΓΕΙΤΕ  ΑΝ  ΠΑΤΗΣΕΤΕ  ΕΚΤΥΠΩΣΗ (</a:t>
          </a:r>
          <a:r>
            <a:rPr lang="el-GR" sz="1600" b="1" baseline="0">
              <a:solidFill>
                <a:srgbClr val="FFFF00"/>
              </a:solidFill>
            </a:rPr>
            <a:t>ΠΑΝΩ ΑΡΙΣΤΕΡΑ  ΣΤΟ  </a:t>
          </a:r>
          <a:r>
            <a:rPr lang="en-US" sz="1600" b="1" baseline="0">
              <a:solidFill>
                <a:srgbClr val="FFFF00"/>
              </a:solidFill>
            </a:rPr>
            <a:t>EXCEL </a:t>
          </a:r>
          <a:r>
            <a:rPr lang="el-GR" sz="1600" b="1" baseline="0">
              <a:solidFill>
                <a:srgbClr val="FFFF00"/>
              </a:solidFill>
            </a:rPr>
            <a:t>ΕΠΙΛΕΓΕΤΕ  ΑΡΧΕΙΟ ΑΝΟΙΓΕΙ  ΤΟ  ΜΕΝΟΥ  ΕΠΙΛΕΓΕΤΕ  ΕΚΤΥΠΩΣΗ</a:t>
          </a:r>
          <a:r>
            <a:rPr lang="el-GR" sz="1600" b="1" baseline="0">
              <a:solidFill>
                <a:schemeClr val="bg1"/>
              </a:solidFill>
            </a:rPr>
            <a:t>) ΕΚΤΥΠΩΝΟΝΤΑΙ  ΟΙ ΣΤΗΛΕΣ  ΤΟΥ  ΣΥΣΤΗΜΑΤΟΣ  ΠΟΥ  ΕΧΕΤΕ  ΦΤΙΑΞΕΙ </a:t>
          </a:r>
        </a:p>
        <a:p>
          <a:pPr algn="l"/>
          <a:endParaRPr lang="el-GR" sz="1600" b="1" baseline="0">
            <a:solidFill>
              <a:schemeClr val="bg1"/>
            </a:solidFill>
          </a:endParaRPr>
        </a:p>
        <a:p>
          <a:pPr algn="l"/>
          <a:endParaRPr lang="el-GR" sz="1800" b="1" baseline="0">
            <a:solidFill>
              <a:schemeClr val="bg1"/>
            </a:solidFill>
          </a:endParaRPr>
        </a:p>
      </xdr:txBody>
    </xdr:sp>
    <xdr:clientData/>
  </xdr:twoCellAnchor>
  <xdr:twoCellAnchor>
    <xdr:from>
      <xdr:col>13</xdr:col>
      <xdr:colOff>95249</xdr:colOff>
      <xdr:row>0</xdr:row>
      <xdr:rowOff>38100</xdr:rowOff>
    </xdr:from>
    <xdr:to>
      <xdr:col>13</xdr:col>
      <xdr:colOff>7810500</xdr:colOff>
      <xdr:row>2</xdr:row>
      <xdr:rowOff>190500</xdr:rowOff>
    </xdr:to>
    <xdr:sp macro="" textlink="">
      <xdr:nvSpPr>
        <xdr:cNvPr id="5" name="Δεξιό βέλος 4"/>
        <xdr:cNvSpPr/>
      </xdr:nvSpPr>
      <xdr:spPr>
        <a:xfrm>
          <a:off x="561974" y="38100"/>
          <a:ext cx="7715251" cy="590550"/>
        </a:xfrm>
        <a:prstGeom prst="rightArrow">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l-GR" sz="1200" b="1">
              <a:solidFill>
                <a:srgbClr val="FF0000"/>
              </a:solidFill>
            </a:rPr>
            <a:t>ΚΙΝΗΘΕΙΤΕ  ΔΕΞΙΑ   ΚΑΙ  ΔΕΙΤΕ  ΑΝΑΛΥΤΙΚΑ   ΟΛΕΣ  ΤΙΣ  ΕΝΗΜΕΡΩΣΕΙΣ  ΠΟΥ ΑΦΟΡΟΥΝ ΤΑ  ΤΥΠΟΠΟΙΗΜΕΝΑ  ΟΠΑΠ  </a:t>
          </a:r>
        </a:p>
      </xdr:txBody>
    </xdr:sp>
    <xdr:clientData/>
  </xdr:twoCellAnchor>
  <xdr:twoCellAnchor>
    <xdr:from>
      <xdr:col>16</xdr:col>
      <xdr:colOff>9525</xdr:colOff>
      <xdr:row>9</xdr:row>
      <xdr:rowOff>123825</xdr:rowOff>
    </xdr:from>
    <xdr:to>
      <xdr:col>20</xdr:col>
      <xdr:colOff>0</xdr:colOff>
      <xdr:row>13</xdr:row>
      <xdr:rowOff>161925</xdr:rowOff>
    </xdr:to>
    <xdr:sp macro="" textlink="">
      <xdr:nvSpPr>
        <xdr:cNvPr id="6" name="TextBox 5"/>
        <xdr:cNvSpPr txBox="1"/>
      </xdr:nvSpPr>
      <xdr:spPr>
        <a:xfrm>
          <a:off x="8667750" y="1962150"/>
          <a:ext cx="6267450" cy="962025"/>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2800" b="1">
              <a:solidFill>
                <a:srgbClr val="66FFFF"/>
              </a:solidFill>
            </a:rPr>
            <a:t>ΛΙΣΤΑ  ΤΥΠΟΠΟΙΗΜΕΝΩΝ </a:t>
          </a:r>
        </a:p>
        <a:p>
          <a:pPr algn="ctr"/>
          <a:r>
            <a:rPr lang="el-GR" sz="2800" b="1">
              <a:solidFill>
                <a:srgbClr val="66FFFF"/>
              </a:solidFill>
            </a:rPr>
            <a:t>ΣΥΣΤΗΜΑΤΩΝ  ΟΠΑΠ</a:t>
          </a:r>
        </a:p>
      </xdr:txBody>
    </xdr:sp>
    <xdr:clientData/>
  </xdr:twoCellAnchor>
  <xdr:twoCellAnchor>
    <xdr:from>
      <xdr:col>16</xdr:col>
      <xdr:colOff>28575</xdr:colOff>
      <xdr:row>25</xdr:row>
      <xdr:rowOff>57149</xdr:rowOff>
    </xdr:from>
    <xdr:to>
      <xdr:col>20</xdr:col>
      <xdr:colOff>76200</xdr:colOff>
      <xdr:row>55</xdr:row>
      <xdr:rowOff>66675</xdr:rowOff>
    </xdr:to>
    <xdr:sp macro="" textlink="">
      <xdr:nvSpPr>
        <xdr:cNvPr id="7" name="5 - TextBox"/>
        <xdr:cNvSpPr txBox="1"/>
      </xdr:nvSpPr>
      <xdr:spPr>
        <a:xfrm>
          <a:off x="8686800" y="5695949"/>
          <a:ext cx="6324600" cy="6229351"/>
        </a:xfrm>
        <a:prstGeom prst="rect">
          <a:avLst/>
        </a:prstGeom>
        <a:solidFill>
          <a:srgbClr val="FFFFCC"/>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600" b="1" baseline="0">
              <a:solidFill>
                <a:srgbClr val="FF0000"/>
              </a:solidFill>
            </a:rPr>
            <a:t>ΤΥΠΟΠΟΙΗΜΕΝΑ  ΟΠΑΠ   ΚΑΙ  ΑΝΑΠΤΥΞΗ  ΣΤΗΛΩΝ</a:t>
          </a:r>
        </a:p>
        <a:p>
          <a:pPr algn="ctr"/>
          <a:endParaRPr lang="el-GR" sz="1400" b="1" baseline="0">
            <a:solidFill>
              <a:schemeClr val="tx1"/>
            </a:solidFill>
          </a:endParaRPr>
        </a:p>
        <a:p>
          <a:r>
            <a:rPr lang="el-GR" sz="1400" b="1" baseline="0">
              <a:solidFill>
                <a:schemeClr val="tx1"/>
              </a:solidFill>
            </a:rPr>
            <a:t>ΓΙΑ  ΔΙΕΥΚΟΛΥΝΣΗ  Ο ΟΠΑΠ  ΠΑΡΕΧΕΙ  ΤΗΝ ΔΥΝΑΤΟΤΗΤΑ  ΜΕ  10  ΣΥΣΤΗΜΑΤΑ  ΕΜΕΙΣ  ΑΠΛΑ  ΝΑ  ΓΡΑΨΟΥΜΕ  ΣΕ  ΕΝΑ  ΔΕΛΤΙΟ  ΤΖΟΚΕΡ  π.χ  10  ΑΡΙΘΜΟΥΣ  ΚΑΙ  ΝΑ  ΒΑΛΟΥΜΕ  ΣΤΟ  ΚΑΤΩ  ΜΕΡΟΣ  ΤΟΥ  ΔΕΛΤΙΟΥ ΕΝΑΝ  ΚΩΔΙΚΟ  π.χ  24   ΠΟΥ  ΑΝΤΙΠΡΟΣΩΠΕΥΕΙ  ΤΟ  ΣΥΣΤΗΜΑ των 10 ΑΡΙΘΜΩΝ ΚΑΙ  ΠΑΙΖΕΤΕ  ΜΕ  14  ΣΤΗΛΕΣ </a:t>
          </a:r>
        </a:p>
        <a:p>
          <a:r>
            <a:rPr lang="el-GR" sz="1400" b="1" baseline="0">
              <a:solidFill>
                <a:schemeClr val="tx1"/>
              </a:solidFill>
            </a:rPr>
            <a:t>ΚΑΘΕ  ΣΥΣΤΗΜΑ  ΜΕ  ΚΩΔΙΚΟ  ΚΡΥΒΕΙ  ΤΗΝ  ΑΝΑΠΤΥΞΗ  ΣΕ  5άδες . ΑΥΤΕΣ ΟΙ  5άδες  ( Η ΑΝΑΠΤΥΞΗ ) ΕΜΦΑΝΙΖΕΤΑΙ  ΣΕ  ΑΥΤΟ  ΤΟ  ΒΙΒΛΙΟ  &amp;  ΤΟ ΠΡΟΓΡΑΜΜΑ   &amp; ΑΜΕΣΩΣ  ΒΡΙΣΚΟΥΜΕ  ΤΗΝ  ΑΠΟΔΟΣΗ  ΤΟΥ  ΣΥΣΤΗΜΑΤΟΣ  &amp;  ΟΧΙ  ΜΟΝΟ  </a:t>
          </a:r>
        </a:p>
        <a:p>
          <a:endParaRPr lang="el-GR" sz="1400" b="1" baseline="0">
            <a:solidFill>
              <a:schemeClr val="tx1"/>
            </a:solidFill>
          </a:endParaRPr>
        </a:p>
        <a:p>
          <a:pPr algn="ctr"/>
          <a:r>
            <a:rPr lang="el-GR" sz="1400" b="1" baseline="0">
              <a:solidFill>
                <a:srgbClr val="FF0000"/>
              </a:solidFill>
            </a:rPr>
            <a:t>ΓΙΑ ΝΑ  ΔΗΜΙΟΥΡΓΗΣΟΥΜΕ  ΤΙΣ  ΣΤΗΛΕΣ (5άδες)</a:t>
          </a:r>
        </a:p>
        <a:p>
          <a:pPr algn="ctr"/>
          <a:endParaRPr lang="el-GR" sz="1400" b="1" baseline="0">
            <a:solidFill>
              <a:srgbClr val="FF0000"/>
            </a:solidFill>
          </a:endParaRPr>
        </a:p>
        <a:p>
          <a:r>
            <a:rPr lang="el-GR" sz="1400" b="1" baseline="0">
              <a:solidFill>
                <a:schemeClr val="tx1"/>
              </a:solidFill>
            </a:rPr>
            <a:t>ΣΕ ΚΑΘΕ  ΣΥΣΤΗΜΑ  ΕΣΕΙΣ  ΑΠΛΑ  ΓΡΑΦΕΤΕ  ΤΟΥΣ  ΑΡΙΘΜΟΥΣ  ΠΟΥ  ΠΑΙΞΑΤΕ  (ΟΠΩΣ  ΤΟΥΣ  ΓΡΑΨΑΤΕ  ΣΤΟ  ΔΕΛΤΙΟ  ΟΠΑΠ ) ΜΕ  ΑΥΞΟΥΣΑ  ΣΕΙΡΑ  ΣΤΗΝ ΕΠΙΛΟΓΗ  ΓΡΑΨΕ  ΚΑΘΕΤΑ  π.χ  10  ΑΡΙΘΜΟΥΣ . ΑΥΤΟΜΑΤΑ ΔΗΜΙΟΥΡΓΕΙΤΑΙ  Η ΑΝΑΠΤΥΞΗ ΣΤΗΛΩΝ  5άδες</a:t>
          </a:r>
        </a:p>
        <a:p>
          <a:endParaRPr lang="el-GR" sz="1400" b="1" baseline="0">
            <a:solidFill>
              <a:schemeClr val="tx1"/>
            </a:solidFill>
          </a:endParaRPr>
        </a:p>
        <a:p>
          <a:pPr algn="ctr"/>
          <a:r>
            <a:rPr lang="el-GR" sz="1400" b="1" baseline="0">
              <a:solidFill>
                <a:srgbClr val="FF0000"/>
              </a:solidFill>
            </a:rPr>
            <a:t>ΔΙΑΛΟΓΗ  ΣΥΣΤΗΜΑΤΟΣ</a:t>
          </a:r>
        </a:p>
        <a:p>
          <a:pPr algn="ctr"/>
          <a:endParaRPr lang="el-GR" sz="1400" b="1" baseline="0">
            <a:solidFill>
              <a:srgbClr val="FF0000"/>
            </a:solidFill>
          </a:endParaRPr>
        </a:p>
        <a:p>
          <a:r>
            <a:rPr lang="el-GR" sz="1400" b="1" baseline="0">
              <a:solidFill>
                <a:schemeClr val="tx1"/>
              </a:solidFill>
            </a:rPr>
            <a:t>ΣΤΟ ΠΡΟΓΡΑΜΜΑ  ΑΠΛΑ  ΓΡΑΨΤΕ  ΤΗ  ΝΙΚ  ΣΤΗΛΗ  ΤΖΟΚΕΡ  ΚΑΙ  ΘΑ  ΕΜΦΑΝΙΣΤΕΙ  ΑΝΑΛΥΤΙΚΑ ΔΙΑΛΟΓΗ .  ΑΝ ΕΧΟΥΜΕ  ΠΙΑΣΕΙ  ΚΑΙ  ΤΟΝ  ΑΡΙΘΜΟ  ΤΖΟΚΕΡ  1 - 20  ΤΟΤΕ  ΟΛΕΣ  ΟΙ  ΣΤΗΛΕΣ  ΕΧΟΥΝ  ΑΠΟΔΟΣΗ  + 1 </a:t>
          </a:r>
        </a:p>
        <a:p>
          <a:endParaRPr lang="el-GR" sz="1200" b="1" baseline="0">
            <a:solidFill>
              <a:schemeClr val="tx1"/>
            </a:solidFill>
          </a:endParaRPr>
        </a:p>
        <a:p>
          <a:pPr algn="ctr"/>
          <a:r>
            <a:rPr lang="el-GR" sz="1600" b="1">
              <a:solidFill>
                <a:srgbClr val="FF0000"/>
              </a:solidFill>
            </a:rPr>
            <a:t>ΔΗΜΙΟΥΡΓΗΣΤΕ</a:t>
          </a:r>
          <a:r>
            <a:rPr lang="el-GR" sz="1600" b="1" baseline="0">
              <a:solidFill>
                <a:srgbClr val="FF0000"/>
              </a:solidFill>
            </a:rPr>
            <a:t>   ΔΙΑΦΟΡΕΤΙΚΕΣ  5άδες  </a:t>
          </a:r>
        </a:p>
        <a:p>
          <a:r>
            <a:rPr lang="el-GR" sz="1400" b="1" baseline="0">
              <a:solidFill>
                <a:schemeClr val="tx1"/>
              </a:solidFill>
            </a:rPr>
            <a:t>ΓΙΑ  ΝΑ  ΕΧΟΥΜΕ  ΔΙΑΦΟΡΕΤΙΚΕΣ  5άδες  ΑΠΛΑ  ΑΝΑΚΑΤΕΥΟΥΜΕ  ΤΟΥΣ  ΑΡΙΘΜΟΥΣ  ΠΟΥ  ΠΑΙΖΟΥΜΕ  ΚΑΙ  ΤΟΥΣ  ΓΡΑΦΟΥΜΕ  ΟΧΙ  ΜΕ  ΑΥΞΟΥΣΑ  ΣΕΙΡΑ . ΓΙΑ  ΝΑ  ΓΙΝΕΙ  ΚΑΤΑΝΟΗΤΟ  ΘΑ  ΔΕΙΞΟΥΜΕ  ΕΝΑ  ΠΑΡΑΔΕΙΓΜΑ  ΣΤΗΝ  ΕΠΟΜΕΝΗ  ΣΕΛΙΔΑ. </a:t>
          </a:r>
          <a:endParaRPr lang="el-GR" sz="1400" b="1">
            <a:solidFill>
              <a:schemeClr val="tx1"/>
            </a:solidFill>
          </a:endParaRPr>
        </a:p>
      </xdr:txBody>
    </xdr:sp>
    <xdr:clientData/>
  </xdr:twoCellAnchor>
  <xdr:twoCellAnchor>
    <xdr:from>
      <xdr:col>22</xdr:col>
      <xdr:colOff>76199</xdr:colOff>
      <xdr:row>13</xdr:row>
      <xdr:rowOff>38100</xdr:rowOff>
    </xdr:from>
    <xdr:to>
      <xdr:col>34</xdr:col>
      <xdr:colOff>1409699</xdr:colOff>
      <xdr:row>18</xdr:row>
      <xdr:rowOff>142875</xdr:rowOff>
    </xdr:to>
    <xdr:sp macro="" textlink="">
      <xdr:nvSpPr>
        <xdr:cNvPr id="8" name="1 - TextBox"/>
        <xdr:cNvSpPr txBox="1"/>
      </xdr:nvSpPr>
      <xdr:spPr>
        <a:xfrm>
          <a:off x="15344774" y="2124075"/>
          <a:ext cx="6600825" cy="1314450"/>
        </a:xfrm>
        <a:prstGeom prst="rect">
          <a:avLst/>
        </a:prstGeom>
        <a:solidFill>
          <a:srgbClr val="FFC000"/>
        </a:solidFill>
        <a:ln w="9525" cmpd="thinThick">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US" sz="2000" b="1">
            <a:solidFill>
              <a:schemeClr val="tx1"/>
            </a:solidFill>
          </a:endParaRPr>
        </a:p>
        <a:p>
          <a:pPr algn="ctr"/>
          <a:r>
            <a:rPr lang="el-GR" sz="2000" b="1">
              <a:solidFill>
                <a:schemeClr val="tx1"/>
              </a:solidFill>
            </a:rPr>
            <a:t>ΑΝΑΠΤΥΞΗ &amp; ΑΝΑΚΑΤΕΜΑ </a:t>
          </a:r>
          <a:r>
            <a:rPr lang="el-GR" sz="2000" b="1" baseline="0">
              <a:solidFill>
                <a:schemeClr val="tx1"/>
              </a:solidFill>
            </a:rPr>
            <a:t>  ΣΥΣΤΗΜΑΤΟΣ  ΟΠΑΠ</a:t>
          </a:r>
        </a:p>
        <a:p>
          <a:pPr algn="ctr"/>
          <a:r>
            <a:rPr lang="el-GR" sz="2000" b="1" baseline="0">
              <a:solidFill>
                <a:schemeClr val="tx1"/>
              </a:solidFill>
            </a:rPr>
            <a:t>ΚΩΔΙΚΟΣ    </a:t>
          </a:r>
          <a:r>
            <a:rPr lang="en-US" sz="2000" b="1" baseline="0">
              <a:solidFill>
                <a:schemeClr val="tx1"/>
              </a:solidFill>
            </a:rPr>
            <a:t>34</a:t>
          </a:r>
          <a:r>
            <a:rPr lang="el-GR" sz="2000" b="1" baseline="0">
              <a:solidFill>
                <a:schemeClr val="tx1"/>
              </a:solidFill>
            </a:rPr>
            <a:t>    ΑΡΙΘΜΟΙ   </a:t>
          </a:r>
          <a:r>
            <a:rPr lang="en-US" sz="2000" b="1" baseline="0">
              <a:solidFill>
                <a:schemeClr val="tx1"/>
              </a:solidFill>
            </a:rPr>
            <a:t>9</a:t>
          </a:r>
          <a:r>
            <a:rPr lang="el-GR" sz="2000" b="1" baseline="0">
              <a:solidFill>
                <a:schemeClr val="tx1"/>
              </a:solidFill>
            </a:rPr>
            <a:t>   ΣΤΗΛΕΣ  </a:t>
          </a:r>
          <a:r>
            <a:rPr lang="en-US" sz="2000" b="1" baseline="0">
              <a:solidFill>
                <a:schemeClr val="tx1"/>
              </a:solidFill>
            </a:rPr>
            <a:t>9</a:t>
          </a:r>
          <a:endParaRPr lang="el-GR" sz="2000" b="1" baseline="0">
            <a:solidFill>
              <a:schemeClr val="tx1"/>
            </a:solidFill>
          </a:endParaRPr>
        </a:p>
        <a:p>
          <a:pPr algn="ctr"/>
          <a:r>
            <a:rPr lang="el-GR" sz="2000" b="1" baseline="0">
              <a:solidFill>
                <a:schemeClr val="tx1"/>
              </a:solidFill>
            </a:rPr>
            <a:t>ΑΠΟΔΟΣΗ   100%  4  ΣΤΑ  </a:t>
          </a:r>
          <a:r>
            <a:rPr lang="en-US" sz="2000" b="1" baseline="0">
              <a:solidFill>
                <a:schemeClr val="tx1"/>
              </a:solidFill>
            </a:rPr>
            <a:t>5</a:t>
          </a:r>
          <a:endParaRPr lang="el-GR" sz="2000" b="1" baseline="0">
            <a:solidFill>
              <a:schemeClr val="tx1"/>
            </a:solidFill>
          </a:endParaRPr>
        </a:p>
        <a:p>
          <a:pPr algn="ctr"/>
          <a:endParaRPr lang="el-GR" sz="1400" b="1" baseline="0">
            <a:solidFill>
              <a:schemeClr val="tx1"/>
            </a:solidFill>
          </a:endParaRPr>
        </a:p>
      </xdr:txBody>
    </xdr:sp>
    <xdr:clientData/>
  </xdr:twoCellAnchor>
  <xdr:twoCellAnchor>
    <xdr:from>
      <xdr:col>23</xdr:col>
      <xdr:colOff>581025</xdr:colOff>
      <xdr:row>36</xdr:row>
      <xdr:rowOff>76200</xdr:rowOff>
    </xdr:from>
    <xdr:to>
      <xdr:col>23</xdr:col>
      <xdr:colOff>885825</xdr:colOff>
      <xdr:row>36</xdr:row>
      <xdr:rowOff>200025</xdr:rowOff>
    </xdr:to>
    <xdr:sp macro="" textlink="">
      <xdr:nvSpPr>
        <xdr:cNvPr id="9" name="12 - Δεξιό βέλος"/>
        <xdr:cNvSpPr/>
      </xdr:nvSpPr>
      <xdr:spPr>
        <a:xfrm>
          <a:off x="16173450" y="7524750"/>
          <a:ext cx="304800" cy="123825"/>
        </a:xfrm>
        <a:prstGeom prst="rightArrow">
          <a:avLst/>
        </a:prstGeom>
        <a:solidFill>
          <a:schemeClr val="tx1"/>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endParaRPr lang="el-GR" sz="1100"/>
        </a:p>
      </xdr:txBody>
    </xdr:sp>
    <xdr:clientData/>
  </xdr:twoCellAnchor>
  <xdr:twoCellAnchor>
    <xdr:from>
      <xdr:col>22</xdr:col>
      <xdr:colOff>57150</xdr:colOff>
      <xdr:row>5</xdr:row>
      <xdr:rowOff>180975</xdr:rowOff>
    </xdr:from>
    <xdr:to>
      <xdr:col>34</xdr:col>
      <xdr:colOff>1438275</xdr:colOff>
      <xdr:row>12</xdr:row>
      <xdr:rowOff>95250</xdr:rowOff>
    </xdr:to>
    <xdr:sp macro="" textlink="">
      <xdr:nvSpPr>
        <xdr:cNvPr id="10" name="TextBox 9"/>
        <xdr:cNvSpPr txBox="1"/>
      </xdr:nvSpPr>
      <xdr:spPr>
        <a:xfrm>
          <a:off x="15325725" y="619125"/>
          <a:ext cx="6648450" cy="131445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3600" b="1">
              <a:solidFill>
                <a:srgbClr val="FFFF00"/>
              </a:solidFill>
              <a:effectLst>
                <a:outerShdw blurRad="76200" dist="50800" dir="5400000" algn="tl" rotWithShape="0">
                  <a:srgbClr val="000000">
                    <a:alpha val="65000"/>
                  </a:srgbClr>
                </a:outerShdw>
              </a:effectLst>
              <a:latin typeface="+mn-lt"/>
              <a:ea typeface="+mn-ea"/>
              <a:cs typeface="+mn-cs"/>
            </a:rPr>
            <a:t>ΤΥΠΟΠΟΙΗΜΕΝΟ</a:t>
          </a:r>
          <a:r>
            <a:rPr lang="el-GR" sz="3600" b="1" baseline="0">
              <a:solidFill>
                <a:srgbClr val="FFFF00"/>
              </a:solidFill>
              <a:effectLst>
                <a:outerShdw blurRad="76200" dist="50800" dir="5400000" algn="tl" rotWithShape="0">
                  <a:srgbClr val="000000">
                    <a:alpha val="65000"/>
                  </a:srgbClr>
                </a:outerShdw>
              </a:effectLst>
              <a:latin typeface="+mn-lt"/>
              <a:ea typeface="+mn-ea"/>
              <a:cs typeface="+mn-cs"/>
            </a:rPr>
            <a:t>  34 ΟΠΑΠ</a:t>
          </a:r>
          <a:endParaRPr lang="el-GR" sz="3600">
            <a:solidFill>
              <a:srgbClr val="FFFF00"/>
            </a:solidFill>
            <a:effectLst/>
          </a:endParaRPr>
        </a:p>
        <a:p>
          <a:pPr algn="ctr"/>
          <a:r>
            <a:rPr lang="el-GR" sz="3600" b="1" baseline="0">
              <a:solidFill>
                <a:srgbClr val="FFFF00"/>
              </a:solidFill>
              <a:effectLst>
                <a:outerShdw blurRad="76200" dist="50800" dir="5400000" algn="tl" rotWithShape="0">
                  <a:srgbClr val="000000">
                    <a:alpha val="65000"/>
                  </a:srgbClr>
                </a:outerShdw>
              </a:effectLst>
              <a:latin typeface="+mn-lt"/>
              <a:ea typeface="+mn-ea"/>
              <a:cs typeface="+mn-cs"/>
            </a:rPr>
            <a:t>ΑΡΙΘΜΟΙ  9  ΣΤΗΛΕΣ  9 </a:t>
          </a:r>
          <a:r>
            <a:rPr lang="el-GR" sz="3600" b="0" i="0" baseline="0">
              <a:solidFill>
                <a:srgbClr val="FFFF00"/>
              </a:solidFill>
              <a:effectLst/>
              <a:latin typeface="+mn-lt"/>
              <a:ea typeface="+mn-ea"/>
              <a:cs typeface="+mn-cs"/>
            </a:rPr>
            <a:t> </a:t>
          </a:r>
          <a:endParaRPr lang="el-GR" sz="3600">
            <a:solidFill>
              <a:srgbClr val="FFFF00"/>
            </a:solidFill>
            <a:effectLst/>
          </a:endParaRPr>
        </a:p>
        <a:p>
          <a:endParaRPr lang="el-GR" sz="1100"/>
        </a:p>
      </xdr:txBody>
    </xdr:sp>
    <xdr:clientData/>
  </xdr:twoCellAnchor>
  <xdr:twoCellAnchor>
    <xdr:from>
      <xdr:col>22</xdr:col>
      <xdr:colOff>66675</xdr:colOff>
      <xdr:row>19</xdr:row>
      <xdr:rowOff>38100</xdr:rowOff>
    </xdr:from>
    <xdr:to>
      <xdr:col>34</xdr:col>
      <xdr:colOff>1409700</xdr:colOff>
      <xdr:row>23</xdr:row>
      <xdr:rowOff>161925</xdr:rowOff>
    </xdr:to>
    <xdr:sp macro="" textlink="">
      <xdr:nvSpPr>
        <xdr:cNvPr id="11" name="12 - TextBox"/>
        <xdr:cNvSpPr txBox="1"/>
      </xdr:nvSpPr>
      <xdr:spPr>
        <a:xfrm>
          <a:off x="15335250" y="3581400"/>
          <a:ext cx="6610350" cy="1076325"/>
        </a:xfrm>
        <a:prstGeom prst="rect">
          <a:avLst/>
        </a:prstGeom>
        <a:solidFill>
          <a:srgbClr val="FFFFCC"/>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l-GR" sz="1400" b="1">
              <a:solidFill>
                <a:sysClr val="windowText" lastClr="000000"/>
              </a:solidFill>
            </a:rPr>
            <a:t>ΟΔΗΓΙΕΣ</a:t>
          </a:r>
        </a:p>
        <a:p>
          <a:r>
            <a:rPr lang="el-GR" sz="1400" b="1">
              <a:solidFill>
                <a:sysClr val="windowText" lastClr="000000"/>
              </a:solidFill>
            </a:rPr>
            <a:t>1)Γράψε</a:t>
          </a:r>
          <a:r>
            <a:rPr lang="el-GR" sz="1400" b="1" baseline="0">
              <a:solidFill>
                <a:sysClr val="windowText" lastClr="000000"/>
              </a:solidFill>
            </a:rPr>
            <a:t> Κάθετα τους Αριθμούς  της  Επιλογής σας </a:t>
          </a:r>
          <a:r>
            <a:rPr lang="en-US" sz="1400" b="1" baseline="0">
              <a:solidFill>
                <a:sysClr val="windowText" lastClr="000000"/>
              </a:solidFill>
            </a:rPr>
            <a:t>  </a:t>
          </a:r>
          <a:r>
            <a:rPr lang="el-GR" sz="1400" b="1" baseline="0">
              <a:solidFill>
                <a:sysClr val="windowText" lastClr="000000"/>
              </a:solidFill>
            </a:rPr>
            <a:t>με </a:t>
          </a:r>
          <a:r>
            <a:rPr lang="en-US" sz="1400" b="1" baseline="0">
              <a:solidFill>
                <a:sysClr val="windowText" lastClr="000000"/>
              </a:solidFill>
            </a:rPr>
            <a:t> A</a:t>
          </a:r>
          <a:r>
            <a:rPr lang="el-GR" sz="1400" b="1" baseline="0">
              <a:solidFill>
                <a:sysClr val="windowText" lastClr="000000"/>
              </a:solidFill>
            </a:rPr>
            <a:t>υξουσα Σειρά</a:t>
          </a:r>
        </a:p>
        <a:p>
          <a:r>
            <a:rPr lang="el-GR" sz="1400" b="1" baseline="0">
              <a:solidFill>
                <a:sysClr val="windowText" lastClr="000000"/>
              </a:solidFill>
            </a:rPr>
            <a:t>2)Αυτόματα  Δημιουργείται  η  Ανάπτυξη  στηλών</a:t>
          </a:r>
        </a:p>
        <a:p>
          <a:r>
            <a:rPr lang="el-GR" sz="1400" b="1" baseline="0">
              <a:solidFill>
                <a:sysClr val="windowText" lastClr="000000"/>
              </a:solidFill>
            </a:rPr>
            <a:t>3)Κάθε  Κάθετη Στήλη  ειναι  &amp;  μια  </a:t>
          </a:r>
          <a:r>
            <a:rPr lang="en-US" sz="1400" b="1" baseline="0">
              <a:solidFill>
                <a:sysClr val="windowText" lastClr="000000"/>
              </a:solidFill>
            </a:rPr>
            <a:t>5</a:t>
          </a:r>
          <a:r>
            <a:rPr lang="el-GR" sz="1400" b="1" baseline="0">
              <a:solidFill>
                <a:sysClr val="windowText" lastClr="000000"/>
              </a:solidFill>
            </a:rPr>
            <a:t>άδα </a:t>
          </a:r>
        </a:p>
      </xdr:txBody>
    </xdr:sp>
    <xdr:clientData/>
  </xdr:twoCellAnchor>
  <xdr:twoCellAnchor>
    <xdr:from>
      <xdr:col>23</xdr:col>
      <xdr:colOff>581025</xdr:colOff>
      <xdr:row>52</xdr:row>
      <xdr:rowOff>38100</xdr:rowOff>
    </xdr:from>
    <xdr:to>
      <xdr:col>23</xdr:col>
      <xdr:colOff>885825</xdr:colOff>
      <xdr:row>52</xdr:row>
      <xdr:rowOff>161925</xdr:rowOff>
    </xdr:to>
    <xdr:sp macro="" textlink="">
      <xdr:nvSpPr>
        <xdr:cNvPr id="12" name="12 - Δεξιό βέλος"/>
        <xdr:cNvSpPr/>
      </xdr:nvSpPr>
      <xdr:spPr>
        <a:xfrm>
          <a:off x="16173450" y="10706100"/>
          <a:ext cx="304800" cy="123825"/>
        </a:xfrm>
        <a:prstGeom prst="rightArrow">
          <a:avLst/>
        </a:prstGeom>
        <a:solidFill>
          <a:schemeClr val="tx1"/>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endParaRPr lang="el-GR" sz="1100"/>
        </a:p>
      </xdr:txBody>
    </xdr:sp>
    <xdr:clientData/>
  </xdr:twoCellAnchor>
  <xdr:twoCellAnchor>
    <xdr:from>
      <xdr:col>24</xdr:col>
      <xdr:colOff>0</xdr:colOff>
      <xdr:row>37</xdr:row>
      <xdr:rowOff>85725</xdr:rowOff>
    </xdr:from>
    <xdr:to>
      <xdr:col>32</xdr:col>
      <xdr:colOff>352425</xdr:colOff>
      <xdr:row>41</xdr:row>
      <xdr:rowOff>171450</xdr:rowOff>
    </xdr:to>
    <xdr:sp macro="" textlink="">
      <xdr:nvSpPr>
        <xdr:cNvPr id="13" name="TextBox 12"/>
        <xdr:cNvSpPr txBox="1"/>
      </xdr:nvSpPr>
      <xdr:spPr>
        <a:xfrm>
          <a:off x="16535400" y="7743825"/>
          <a:ext cx="3552825" cy="885825"/>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200" b="1">
              <a:solidFill>
                <a:schemeClr val="bg1"/>
              </a:solidFill>
            </a:rPr>
            <a:t>ΑΝΑΚΑΤΕΜΑ  ΑΡΙΘΜΩΝ  για   ΔΙΑΦΟΡΕΤΙΚΕΣ  5άδες  </a:t>
          </a:r>
        </a:p>
        <a:p>
          <a:r>
            <a:rPr lang="el-GR" sz="1200" b="1">
              <a:solidFill>
                <a:srgbClr val="FFFF00"/>
              </a:solidFill>
            </a:rPr>
            <a:t>ΑΠΛΑ</a:t>
          </a:r>
          <a:r>
            <a:rPr lang="el-GR" sz="1200" b="1" baseline="0">
              <a:solidFill>
                <a:srgbClr val="FFFF00"/>
              </a:solidFill>
            </a:rPr>
            <a:t>  ΓΡΑΦΩ  ΤΟΥΣ  ΙΔΙΟΥΣ  ΑΡΙΘΜΟΥΣ  ΒΑΖΟΝΤΑΣ ΤΟΥΣ  ΟΧΙ  ΜΕ  ΑΥΞΟΥΣΑ  ΣΕΙΡΑ  ΚΑΙ  ΟΙ ΝΕΕΣ  5άδες  ΔΙΑΦΕΡΟΥΝ  ΑΠΟ  ΤΗΝ ΠΑΡΑΠΑΝΩ  ΑΝΑΠΤΥΞΗ</a:t>
          </a:r>
          <a:endParaRPr lang="el-GR" sz="1200" b="1">
            <a:solidFill>
              <a:srgbClr val="FFFF00"/>
            </a:solidFill>
          </a:endParaRPr>
        </a:p>
      </xdr:txBody>
    </xdr:sp>
    <xdr:clientData/>
  </xdr:twoCellAnchor>
  <xdr:twoCellAnchor>
    <xdr:from>
      <xdr:col>24</xdr:col>
      <xdr:colOff>171450</xdr:colOff>
      <xdr:row>24</xdr:row>
      <xdr:rowOff>57149</xdr:rowOff>
    </xdr:from>
    <xdr:to>
      <xdr:col>32</xdr:col>
      <xdr:colOff>190500</xdr:colOff>
      <xdr:row>25</xdr:row>
      <xdr:rowOff>200024</xdr:rowOff>
    </xdr:to>
    <xdr:sp macro="" textlink="">
      <xdr:nvSpPr>
        <xdr:cNvPr id="14" name="TextBox 13"/>
        <xdr:cNvSpPr txBox="1"/>
      </xdr:nvSpPr>
      <xdr:spPr>
        <a:xfrm>
          <a:off x="16706850" y="4800599"/>
          <a:ext cx="3219450" cy="36195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400" b="1">
              <a:solidFill>
                <a:srgbClr val="FFFF00"/>
              </a:solidFill>
            </a:rPr>
            <a:t>ΑΝΑΠΤΥΞΗ ΣΥΣΤΗΜΑΤΟΣ  ΟΠΑΠ</a:t>
          </a:r>
        </a:p>
      </xdr:txBody>
    </xdr:sp>
    <xdr:clientData/>
  </xdr:twoCellAnchor>
  <xdr:twoCellAnchor>
    <xdr:from>
      <xdr:col>22</xdr:col>
      <xdr:colOff>66675</xdr:colOff>
      <xdr:row>0</xdr:row>
      <xdr:rowOff>66675</xdr:rowOff>
    </xdr:from>
    <xdr:to>
      <xdr:col>34</xdr:col>
      <xdr:colOff>1428750</xdr:colOff>
      <xdr:row>4</xdr:row>
      <xdr:rowOff>85725</xdr:rowOff>
    </xdr:to>
    <xdr:sp macro="" textlink="">
      <xdr:nvSpPr>
        <xdr:cNvPr id="15" name="TextBox 14"/>
        <xdr:cNvSpPr txBox="1"/>
      </xdr:nvSpPr>
      <xdr:spPr>
        <a:xfrm>
          <a:off x="22259925" y="66675"/>
          <a:ext cx="6629400" cy="8572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600" b="1">
              <a:solidFill>
                <a:srgbClr val="FF0000"/>
              </a:solidFill>
            </a:rPr>
            <a:t>ΑΛΛΑΞΤΕ  ΤΗΝ ΑΝΑΠΤΥΞΗ  (5άδες) ΜΕ ΤΗ  ΜΕΘΟΔΟ ΤΟΥ  ΣΤΑΥΡΟΛΕΞΟΥ </a:t>
          </a:r>
        </a:p>
        <a:p>
          <a:pPr algn="ctr"/>
          <a:r>
            <a:rPr lang="el-GR" sz="1600" b="1">
              <a:solidFill>
                <a:srgbClr val="FF0000"/>
              </a:solidFill>
            </a:rPr>
            <a:t>Η</a:t>
          </a:r>
          <a:r>
            <a:rPr lang="el-GR" sz="1600" b="1" baseline="0">
              <a:solidFill>
                <a:srgbClr val="FF0000"/>
              </a:solidFill>
            </a:rPr>
            <a:t> ΑΝΑΠΤΥΞΗ  ΔΙΑΛΟΓΗ &amp; ΣΤΑΤΙΣΤΙΚΑ  ΓΙΝΕΤΑΙ  ΣΤΟ  ΦΥΛΛΟ </a:t>
          </a:r>
          <a:r>
            <a:rPr lang="en-US" sz="1600" b="1" baseline="0">
              <a:solidFill>
                <a:srgbClr val="FF0000"/>
              </a:solidFill>
            </a:rPr>
            <a:t>EXCEL </a:t>
          </a:r>
          <a:r>
            <a:rPr lang="el-GR" sz="1600" b="1" baseline="0">
              <a:solidFill>
                <a:srgbClr val="FF0000"/>
              </a:solidFill>
            </a:rPr>
            <a:t>ΚΑΤΩ ΑΡΙΣΤΕΡΑ  ΠΑΤΗΣΤΕ  ΤΥΠ 34 ΑΡ 9 ΣΤ 9  </a:t>
          </a:r>
          <a:endParaRPr lang="el-GR" sz="1600" b="1">
            <a:solidFill>
              <a:srgbClr val="FF0000"/>
            </a:solidFill>
          </a:endParaRPr>
        </a:p>
      </xdr:txBody>
    </xdr:sp>
    <xdr:clientData/>
  </xdr:twoCellAnchor>
  <xdr:twoCellAnchor>
    <xdr:from>
      <xdr:col>51</xdr:col>
      <xdr:colOff>409575</xdr:colOff>
      <xdr:row>10</xdr:row>
      <xdr:rowOff>85725</xdr:rowOff>
    </xdr:from>
    <xdr:to>
      <xdr:col>61</xdr:col>
      <xdr:colOff>257175</xdr:colOff>
      <xdr:row>15</xdr:row>
      <xdr:rowOff>200026</xdr:rowOff>
    </xdr:to>
    <xdr:sp macro="" textlink="">
      <xdr:nvSpPr>
        <xdr:cNvPr id="16" name="Επεξήγηση με παραλληλόγραμμο 15"/>
        <xdr:cNvSpPr/>
      </xdr:nvSpPr>
      <xdr:spPr>
        <a:xfrm>
          <a:off x="28860750" y="2171700"/>
          <a:ext cx="6229350" cy="1323976"/>
        </a:xfrm>
        <a:prstGeom prst="wedgeRectCallout">
          <a:avLst>
            <a:gd name="adj1" fmla="val -55951"/>
            <a:gd name="adj2" fmla="val 16088"/>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rgbClr val="FF0000"/>
              </a:solidFill>
            </a:rPr>
            <a:t>ME  5 </a:t>
          </a:r>
          <a:r>
            <a:rPr lang="el-GR" sz="1400" b="1">
              <a:solidFill>
                <a:srgbClr val="FF0000"/>
              </a:solidFill>
            </a:rPr>
            <a:t>ΣΩΣΤΟΥΣ</a:t>
          </a:r>
          <a:r>
            <a:rPr lang="el-GR" sz="1400" b="1" baseline="0">
              <a:solidFill>
                <a:srgbClr val="FF0000"/>
              </a:solidFill>
            </a:rPr>
            <a:t> ΑΡΙΘΜΟΥΣ  με τη ΝΙΚ  ΣΤΗΛΗ ΤΖΟΚΕΡ Η ΑΠΟΔΟΣΗ  ΤΟΥ ΣΥΣΤΗΜΑΤΟΣ  ΘΑ  ΕΙΝΑΙ</a:t>
          </a:r>
        </a:p>
        <a:p>
          <a:pPr algn="ctr"/>
          <a:r>
            <a:rPr lang="el-GR" sz="1400" b="1" baseline="0">
              <a:solidFill>
                <a:schemeClr val="tx1"/>
              </a:solidFill>
            </a:rPr>
            <a:t>η  </a:t>
          </a:r>
          <a:r>
            <a:rPr lang="el-GR" sz="1400" b="1" baseline="0">
              <a:solidFill>
                <a:schemeClr val="tx1"/>
              </a:solidFill>
              <a:effectLst/>
              <a:latin typeface="+mn-lt"/>
              <a:ea typeface="+mn-ea"/>
              <a:cs typeface="+mn-cs"/>
            </a:rPr>
            <a:t>ΠΟΣΟΣΤΟ     23,81%   </a:t>
          </a:r>
          <a:r>
            <a:rPr lang="el-GR" sz="1400" b="1" baseline="0">
              <a:solidFill>
                <a:schemeClr val="tx1"/>
              </a:solidFill>
            </a:rPr>
            <a:t>1  5άρι  </a:t>
          </a:r>
          <a:r>
            <a:rPr lang="el-GR" sz="1400" b="1" baseline="0">
              <a:solidFill>
                <a:srgbClr val="FF0000"/>
              </a:solidFill>
            </a:rPr>
            <a:t>&amp;</a:t>
          </a:r>
          <a:r>
            <a:rPr lang="el-GR" sz="1400" b="1" baseline="0">
              <a:solidFill>
                <a:schemeClr val="tx1"/>
              </a:solidFill>
            </a:rPr>
            <a:t>   0 - 6  4άρια  </a:t>
          </a:r>
          <a:r>
            <a:rPr lang="el-GR" sz="1400" b="1" baseline="0">
              <a:solidFill>
                <a:srgbClr val="FF0000"/>
              </a:solidFill>
            </a:rPr>
            <a:t>&amp;</a:t>
          </a:r>
          <a:r>
            <a:rPr lang="el-GR" sz="1400" b="1" baseline="0">
              <a:solidFill>
                <a:schemeClr val="tx1"/>
              </a:solidFill>
            </a:rPr>
            <a:t> 12 - 24 3άρια  </a:t>
          </a:r>
        </a:p>
        <a:p>
          <a:pPr algn="ctr"/>
          <a:r>
            <a:rPr lang="el-GR" sz="1400" b="1" baseline="0">
              <a:solidFill>
                <a:srgbClr val="FF0000"/>
              </a:solidFill>
            </a:rPr>
            <a:t>&amp;</a:t>
          </a:r>
          <a:r>
            <a:rPr lang="el-GR" sz="1400" b="1" baseline="0">
              <a:solidFill>
                <a:schemeClr val="tx1"/>
              </a:solidFill>
            </a:rPr>
            <a:t>  0 - 12   2άρια  </a:t>
          </a:r>
          <a:r>
            <a:rPr lang="el-GR" sz="1400" b="1" baseline="0">
              <a:solidFill>
                <a:srgbClr val="FF0000"/>
              </a:solidFill>
            </a:rPr>
            <a:t>&amp;</a:t>
          </a:r>
          <a:r>
            <a:rPr lang="el-GR" sz="1400" b="1" baseline="0">
              <a:solidFill>
                <a:schemeClr val="tx1"/>
              </a:solidFill>
            </a:rPr>
            <a:t>  1 - 5  μονά </a:t>
          </a:r>
        </a:p>
        <a:p>
          <a:pPr algn="l"/>
          <a:r>
            <a:rPr lang="el-GR" sz="1400" b="1" baseline="0">
              <a:solidFill>
                <a:schemeClr val="tx1"/>
              </a:solidFill>
            </a:rPr>
            <a:t>η</a:t>
          </a:r>
          <a:r>
            <a:rPr lang="en-US" sz="1400" b="1" baseline="0">
              <a:solidFill>
                <a:schemeClr val="tx1"/>
              </a:solidFill>
            </a:rPr>
            <a:t> </a:t>
          </a:r>
          <a:r>
            <a:rPr lang="el-GR" sz="1400" b="1" baseline="0">
              <a:solidFill>
                <a:schemeClr val="tx1"/>
              </a:solidFill>
            </a:rPr>
            <a:t>ΠΟΣΟΣΤΟ  100%  5 - 7 4άρια  </a:t>
          </a:r>
          <a:r>
            <a:rPr lang="el-GR" sz="1400" b="1" baseline="0">
              <a:solidFill>
                <a:srgbClr val="FF0000"/>
              </a:solidFill>
            </a:rPr>
            <a:t>&amp;</a:t>
          </a:r>
          <a:r>
            <a:rPr lang="el-GR" sz="1400" b="1" baseline="0">
              <a:solidFill>
                <a:schemeClr val="tx1"/>
              </a:solidFill>
            </a:rPr>
            <a:t> 11 - 15  3άρια </a:t>
          </a:r>
          <a:r>
            <a:rPr lang="el-GR" sz="1400" b="1" baseline="0">
              <a:solidFill>
                <a:srgbClr val="FF0000"/>
              </a:solidFill>
            </a:rPr>
            <a:t>&amp;</a:t>
          </a:r>
          <a:r>
            <a:rPr lang="el-GR" sz="1400" b="1" baseline="0">
              <a:solidFill>
                <a:schemeClr val="tx1"/>
              </a:solidFill>
            </a:rPr>
            <a:t> 8 - 13  2άρια  </a:t>
          </a:r>
          <a:r>
            <a:rPr lang="el-GR" sz="1400" b="1" baseline="0">
              <a:solidFill>
                <a:srgbClr val="FF0000"/>
              </a:solidFill>
            </a:rPr>
            <a:t>&amp;</a:t>
          </a:r>
          <a:r>
            <a:rPr lang="el-GR" sz="1400" b="1" baseline="0">
              <a:solidFill>
                <a:schemeClr val="tx1"/>
              </a:solidFill>
            </a:rPr>
            <a:t>  1 - 3  μονά </a:t>
          </a:r>
        </a:p>
      </xdr:txBody>
    </xdr:sp>
    <xdr:clientData/>
  </xdr:twoCellAnchor>
  <xdr:twoCellAnchor>
    <xdr:from>
      <xdr:col>51</xdr:col>
      <xdr:colOff>428623</xdr:colOff>
      <xdr:row>16</xdr:row>
      <xdr:rowOff>38100</xdr:rowOff>
    </xdr:from>
    <xdr:to>
      <xdr:col>61</xdr:col>
      <xdr:colOff>276224</xdr:colOff>
      <xdr:row>19</xdr:row>
      <xdr:rowOff>161926</xdr:rowOff>
    </xdr:to>
    <xdr:sp macro="" textlink="">
      <xdr:nvSpPr>
        <xdr:cNvPr id="17" name="Επεξήγηση με παραλληλόγραμμο 16"/>
        <xdr:cNvSpPr/>
      </xdr:nvSpPr>
      <xdr:spPr>
        <a:xfrm>
          <a:off x="28879798" y="3581400"/>
          <a:ext cx="6229351" cy="847726"/>
        </a:xfrm>
        <a:prstGeom prst="wedgeRectCallout">
          <a:avLst>
            <a:gd name="adj1" fmla="val -55443"/>
            <a:gd name="adj2" fmla="val 13073"/>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rgbClr val="FF0000"/>
              </a:solidFill>
            </a:rPr>
            <a:t>ME  </a:t>
          </a:r>
          <a:r>
            <a:rPr lang="el-GR" sz="1400" b="1">
              <a:solidFill>
                <a:srgbClr val="FF0000"/>
              </a:solidFill>
            </a:rPr>
            <a:t>4</a:t>
          </a:r>
          <a:r>
            <a:rPr lang="en-US" sz="1400" b="1">
              <a:solidFill>
                <a:srgbClr val="FF0000"/>
              </a:solidFill>
            </a:rPr>
            <a:t> </a:t>
          </a:r>
          <a:r>
            <a:rPr lang="el-GR" sz="1400" b="1">
              <a:solidFill>
                <a:srgbClr val="FF0000"/>
              </a:solidFill>
            </a:rPr>
            <a:t>ΣΩΣΤΟΥΣ</a:t>
          </a:r>
          <a:r>
            <a:rPr lang="el-GR" sz="1400" b="1" baseline="0">
              <a:solidFill>
                <a:srgbClr val="FF0000"/>
              </a:solidFill>
            </a:rPr>
            <a:t> ΑΡΙΘΜΟΥΣ  με τη ΝΙΚ  ΣΤΗΛΗ ΤΖΟΚΕΡ Η ΑΠΟΔΟΣΗ  ΤΟΥ ΣΥΣΤΗΜΑΤΟΣ  ΘΑ  ΕΙΝΑΙ</a:t>
          </a:r>
        </a:p>
        <a:p>
          <a:pPr algn="l"/>
          <a:r>
            <a:rPr lang="el-GR" sz="1400" b="1" baseline="0">
              <a:solidFill>
                <a:schemeClr val="tx1"/>
              </a:solidFill>
            </a:rPr>
            <a:t>ΠΟΣΟΣΤΟ   100%   1 - 5  4άρια  </a:t>
          </a:r>
          <a:r>
            <a:rPr lang="el-GR" sz="1400" b="1" baseline="0">
              <a:solidFill>
                <a:srgbClr val="FF0000"/>
              </a:solidFill>
            </a:rPr>
            <a:t>&amp;</a:t>
          </a:r>
          <a:r>
            <a:rPr lang="el-GR" sz="1400" b="1" baseline="0">
              <a:solidFill>
                <a:schemeClr val="tx1"/>
              </a:solidFill>
            </a:rPr>
            <a:t>  0 - 13  3άρια  </a:t>
          </a:r>
          <a:r>
            <a:rPr lang="el-GR" sz="1400" b="1" baseline="0">
              <a:solidFill>
                <a:srgbClr val="FF0000"/>
              </a:solidFill>
            </a:rPr>
            <a:t>&amp;</a:t>
          </a:r>
          <a:r>
            <a:rPr lang="el-GR" sz="1400" b="1" baseline="0">
              <a:solidFill>
                <a:schemeClr val="tx1"/>
              </a:solidFill>
            </a:rPr>
            <a:t>  11 - 24  2άρια  </a:t>
          </a:r>
          <a:r>
            <a:rPr lang="el-GR" sz="1400" b="1" baseline="0">
              <a:solidFill>
                <a:srgbClr val="FF0000"/>
              </a:solidFill>
            </a:rPr>
            <a:t>&amp;</a:t>
          </a:r>
          <a:r>
            <a:rPr lang="el-GR" sz="1400" b="1" baseline="0">
              <a:solidFill>
                <a:schemeClr val="tx1"/>
              </a:solidFill>
            </a:rPr>
            <a:t>  0-7  μονά </a:t>
          </a:r>
        </a:p>
      </xdr:txBody>
    </xdr:sp>
    <xdr:clientData/>
  </xdr:twoCellAnchor>
  <xdr:twoCellAnchor>
    <xdr:from>
      <xdr:col>51</xdr:col>
      <xdr:colOff>400050</xdr:colOff>
      <xdr:row>20</xdr:row>
      <xdr:rowOff>57150</xdr:rowOff>
    </xdr:from>
    <xdr:to>
      <xdr:col>61</xdr:col>
      <xdr:colOff>266700</xdr:colOff>
      <xdr:row>24</xdr:row>
      <xdr:rowOff>19050</xdr:rowOff>
    </xdr:to>
    <xdr:sp macro="" textlink="">
      <xdr:nvSpPr>
        <xdr:cNvPr id="18" name="Επεξήγηση με παραλληλόγραμμο 17"/>
        <xdr:cNvSpPr/>
      </xdr:nvSpPr>
      <xdr:spPr>
        <a:xfrm>
          <a:off x="28851225" y="4552950"/>
          <a:ext cx="6248400" cy="876300"/>
        </a:xfrm>
        <a:prstGeom prst="wedgeRectCallout">
          <a:avLst>
            <a:gd name="adj1" fmla="val -55695"/>
            <a:gd name="adj2" fmla="val 15349"/>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rgbClr val="FF0000"/>
              </a:solidFill>
            </a:rPr>
            <a:t>ME  </a:t>
          </a:r>
          <a:r>
            <a:rPr lang="el-GR" sz="1400" b="1">
              <a:solidFill>
                <a:srgbClr val="FF0000"/>
              </a:solidFill>
            </a:rPr>
            <a:t>3</a:t>
          </a:r>
          <a:r>
            <a:rPr lang="en-US" sz="1400" b="1">
              <a:solidFill>
                <a:srgbClr val="FF0000"/>
              </a:solidFill>
            </a:rPr>
            <a:t> </a:t>
          </a:r>
          <a:r>
            <a:rPr lang="el-GR" sz="1400" b="1">
              <a:solidFill>
                <a:srgbClr val="FF0000"/>
              </a:solidFill>
            </a:rPr>
            <a:t>ΣΩΣΤΟΥΣ</a:t>
          </a:r>
          <a:r>
            <a:rPr lang="el-GR" sz="1400" b="1" baseline="0">
              <a:solidFill>
                <a:srgbClr val="FF0000"/>
              </a:solidFill>
            </a:rPr>
            <a:t> ΑΡΙΘΜΟΥΣ  με τη ΝΙΚ  ΣΤΗΛΗ ΤΖΟΚΕΡ Η ΑΠΟΔΟΣΗ  ΤΟΥ ΣΥΣΤΗΜΑΤΟΣ  ΘΑ  ΕΙΝΑΙ</a:t>
          </a:r>
        </a:p>
        <a:p>
          <a:pPr algn="ctr"/>
          <a:r>
            <a:rPr lang="el-GR" sz="1400" b="1" baseline="0">
              <a:solidFill>
                <a:schemeClr val="tx1"/>
              </a:solidFill>
              <a:effectLst/>
              <a:latin typeface="+mn-lt"/>
              <a:ea typeface="+mn-ea"/>
              <a:cs typeface="+mn-cs"/>
            </a:rPr>
            <a:t>ΠΟΣΟΣΤΟ    100% </a:t>
          </a:r>
          <a:r>
            <a:rPr lang="el-GR" sz="1400" b="1" baseline="0">
              <a:solidFill>
                <a:schemeClr val="tx1"/>
              </a:solidFill>
            </a:rPr>
            <a:t>   3 - 7   3άρια  </a:t>
          </a:r>
          <a:r>
            <a:rPr lang="el-GR" sz="1400" b="1" baseline="0">
              <a:solidFill>
                <a:srgbClr val="FF0000"/>
              </a:solidFill>
            </a:rPr>
            <a:t>και</a:t>
          </a:r>
          <a:r>
            <a:rPr lang="el-GR" sz="1400" b="1" baseline="0">
              <a:solidFill>
                <a:schemeClr val="tx1"/>
              </a:solidFill>
            </a:rPr>
            <a:t>  12 - 18   2άρια  </a:t>
          </a:r>
          <a:r>
            <a:rPr lang="el-GR" sz="1400" b="1" baseline="0">
              <a:solidFill>
                <a:srgbClr val="FF0000"/>
              </a:solidFill>
            </a:rPr>
            <a:t>και</a:t>
          </a:r>
          <a:r>
            <a:rPr lang="el-GR" sz="1400" b="1" baseline="0">
              <a:solidFill>
                <a:schemeClr val="tx1"/>
              </a:solidFill>
            </a:rPr>
            <a:t>  7 - 13  μονά </a:t>
          </a:r>
        </a:p>
      </xdr:txBody>
    </xdr:sp>
    <xdr:clientData/>
  </xdr:twoCellAnchor>
  <xdr:twoCellAnchor>
    <xdr:from>
      <xdr:col>51</xdr:col>
      <xdr:colOff>390524</xdr:colOff>
      <xdr:row>24</xdr:row>
      <xdr:rowOff>95250</xdr:rowOff>
    </xdr:from>
    <xdr:to>
      <xdr:col>61</xdr:col>
      <xdr:colOff>228599</xdr:colOff>
      <xdr:row>27</xdr:row>
      <xdr:rowOff>190500</xdr:rowOff>
    </xdr:to>
    <xdr:sp macro="" textlink="">
      <xdr:nvSpPr>
        <xdr:cNvPr id="19" name="Επεξήγηση με παραλληλόγραμμο 18"/>
        <xdr:cNvSpPr/>
      </xdr:nvSpPr>
      <xdr:spPr>
        <a:xfrm>
          <a:off x="28841699" y="5505450"/>
          <a:ext cx="6219825" cy="781050"/>
        </a:xfrm>
        <a:prstGeom prst="wedgeRectCallout">
          <a:avLst>
            <a:gd name="adj1" fmla="val -55670"/>
            <a:gd name="adj2" fmla="val 13736"/>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rgbClr val="FF0000"/>
              </a:solidFill>
            </a:rPr>
            <a:t>ME  </a:t>
          </a:r>
          <a:r>
            <a:rPr lang="el-GR" sz="1400" b="1">
              <a:solidFill>
                <a:srgbClr val="FF0000"/>
              </a:solidFill>
            </a:rPr>
            <a:t>2</a:t>
          </a:r>
          <a:r>
            <a:rPr lang="en-US" sz="1400" b="1">
              <a:solidFill>
                <a:srgbClr val="FF0000"/>
              </a:solidFill>
            </a:rPr>
            <a:t> </a:t>
          </a:r>
          <a:r>
            <a:rPr lang="el-GR" sz="1400" b="1">
              <a:solidFill>
                <a:srgbClr val="FF0000"/>
              </a:solidFill>
            </a:rPr>
            <a:t>ΣΩΣΤΟΥΣ</a:t>
          </a:r>
          <a:r>
            <a:rPr lang="el-GR" sz="1400" b="1" baseline="0">
              <a:solidFill>
                <a:srgbClr val="FF0000"/>
              </a:solidFill>
            </a:rPr>
            <a:t> ΑΡΙΘΜΟΥΣ  με τη ΝΙΚ  ΣΤΗΛΗ ΤΖΟΚΕΡ Η ΑΠΟΔΟΣΗ  ΤΟΥ ΣΥΣΤΗΜΑΤΟΣ  ΘΑ  ΕΙΝΑΙ</a:t>
          </a:r>
        </a:p>
        <a:p>
          <a:pPr algn="ctr"/>
          <a:r>
            <a:rPr lang="el-GR" sz="1400" b="1" baseline="0">
              <a:solidFill>
                <a:schemeClr val="tx1"/>
              </a:solidFill>
              <a:effectLst/>
              <a:latin typeface="+mn-lt"/>
              <a:ea typeface="+mn-ea"/>
              <a:cs typeface="+mn-cs"/>
            </a:rPr>
            <a:t>ΠΟΣΟΣΤΟ    100% </a:t>
          </a:r>
          <a:r>
            <a:rPr lang="el-GR" sz="1400" b="1" baseline="0">
              <a:solidFill>
                <a:schemeClr val="tx1"/>
              </a:solidFill>
            </a:rPr>
            <a:t>   7 - 11   2άρια  </a:t>
          </a:r>
          <a:r>
            <a:rPr lang="el-GR" sz="1400" b="1" baseline="0">
              <a:solidFill>
                <a:srgbClr val="FF0000"/>
              </a:solidFill>
            </a:rPr>
            <a:t>κα</a:t>
          </a:r>
          <a:r>
            <a:rPr lang="el-GR" sz="1400" b="1" baseline="0">
              <a:solidFill>
                <a:schemeClr val="tx1"/>
              </a:solidFill>
            </a:rPr>
            <a:t>ι  14 - 18  μονά </a:t>
          </a:r>
        </a:p>
      </xdr:txBody>
    </xdr:sp>
    <xdr:clientData/>
  </xdr:twoCellAnchor>
  <xdr:twoCellAnchor>
    <xdr:from>
      <xdr:col>51</xdr:col>
      <xdr:colOff>371475</xdr:colOff>
      <xdr:row>28</xdr:row>
      <xdr:rowOff>123825</xdr:rowOff>
    </xdr:from>
    <xdr:to>
      <xdr:col>61</xdr:col>
      <xdr:colOff>238125</xdr:colOff>
      <xdr:row>31</xdr:row>
      <xdr:rowOff>219075</xdr:rowOff>
    </xdr:to>
    <xdr:sp macro="" textlink="">
      <xdr:nvSpPr>
        <xdr:cNvPr id="20" name="Επεξήγηση με παραλληλόγραμμο 19"/>
        <xdr:cNvSpPr/>
      </xdr:nvSpPr>
      <xdr:spPr>
        <a:xfrm>
          <a:off x="28822650" y="6448425"/>
          <a:ext cx="6248400" cy="781050"/>
        </a:xfrm>
        <a:prstGeom prst="wedgeRectCallout">
          <a:avLst>
            <a:gd name="adj1" fmla="val -54812"/>
            <a:gd name="adj2" fmla="val 10253"/>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rgbClr val="FF0000"/>
              </a:solidFill>
            </a:rPr>
            <a:t>ME  </a:t>
          </a:r>
          <a:r>
            <a:rPr lang="el-GR" sz="1400" b="1">
              <a:solidFill>
                <a:srgbClr val="FF0000"/>
              </a:solidFill>
            </a:rPr>
            <a:t>1</a:t>
          </a:r>
          <a:r>
            <a:rPr lang="en-US" sz="1400" b="1">
              <a:solidFill>
                <a:srgbClr val="FF0000"/>
              </a:solidFill>
            </a:rPr>
            <a:t> </a:t>
          </a:r>
          <a:r>
            <a:rPr lang="el-GR" sz="1400" b="1">
              <a:solidFill>
                <a:srgbClr val="FF0000"/>
              </a:solidFill>
            </a:rPr>
            <a:t>ΣΩΣΤΟ</a:t>
          </a:r>
          <a:r>
            <a:rPr lang="el-GR" sz="1400" b="1" baseline="0">
              <a:solidFill>
                <a:srgbClr val="FF0000"/>
              </a:solidFill>
            </a:rPr>
            <a:t> ΑΡΙΘΜΟ  με τη ΝΙΚ  ΣΤΗΛΗ ΤΖΟΚΕΡ Η ΑΠΟΔΟΣΗ  ΤΟΥ ΣΥΣΤΗΜΑΤΟΣ  ΘΑ  ΕΙΝΑΙ</a:t>
          </a:r>
        </a:p>
        <a:p>
          <a:pPr algn="ctr"/>
          <a:r>
            <a:rPr lang="el-GR" sz="1400" b="1" baseline="0">
              <a:solidFill>
                <a:schemeClr val="tx1"/>
              </a:solidFill>
            </a:rPr>
            <a:t> </a:t>
          </a:r>
          <a:r>
            <a:rPr lang="el-GR" sz="1400" b="1" baseline="0">
              <a:solidFill>
                <a:schemeClr val="tx1"/>
              </a:solidFill>
              <a:effectLst/>
              <a:latin typeface="+mn-lt"/>
              <a:ea typeface="+mn-ea"/>
              <a:cs typeface="+mn-cs"/>
            </a:rPr>
            <a:t>ΠΟΣΟΣΤΟ    100% </a:t>
          </a:r>
          <a:r>
            <a:rPr lang="el-GR" sz="1400" b="1" baseline="0">
              <a:solidFill>
                <a:schemeClr val="tx1"/>
              </a:solidFill>
            </a:rPr>
            <a:t>   14 - 18     μονά </a:t>
          </a:r>
        </a:p>
        <a:p>
          <a:pPr algn="l"/>
          <a:endParaRPr lang="el-GR" sz="1200" b="1" baseline="0">
            <a:solidFill>
              <a:schemeClr val="tx1"/>
            </a:solidFill>
          </a:endParaRPr>
        </a:p>
      </xdr:txBody>
    </xdr:sp>
    <xdr:clientData/>
  </xdr:twoCellAnchor>
  <xdr:oneCellAnchor>
    <xdr:from>
      <xdr:col>38</xdr:col>
      <xdr:colOff>2788</xdr:colOff>
      <xdr:row>4</xdr:row>
      <xdr:rowOff>93160</xdr:rowOff>
    </xdr:from>
    <xdr:ext cx="12313037" cy="968983"/>
    <xdr:sp macro="" textlink="">
      <xdr:nvSpPr>
        <xdr:cNvPr id="21" name="Ορθογώνιο 20"/>
        <xdr:cNvSpPr/>
      </xdr:nvSpPr>
      <xdr:spPr>
        <a:xfrm>
          <a:off x="22777063" y="931360"/>
          <a:ext cx="12313037" cy="968983"/>
        </a:xfrm>
        <a:prstGeom prst="rect">
          <a:avLst/>
        </a:prstGeom>
        <a:solidFill>
          <a:srgbClr val="FFFFCC"/>
        </a:solidFill>
        <a:ln w="41275">
          <a:solidFill>
            <a:srgbClr val="FF0000"/>
          </a:solidFill>
        </a:ln>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l-GR" sz="28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Αναλυτικός Πίνακας Απόδοσης</a:t>
          </a:r>
          <a:r>
            <a:rPr lang="el-GR" sz="28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 Συστημάτων με  5,4,3,2,1  Κοινούς Αριθμούς του Συστηματός σας με τη Νικήτρια  Στήλη ΤΖΟΚΕΡ  (ΟΠΑΠ  ΤΥΠΟΠ  25 )</a:t>
          </a:r>
          <a:r>
            <a:rPr lang="el-GR" sz="28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 </a:t>
          </a:r>
        </a:p>
      </xdr:txBody>
    </xdr:sp>
    <xdr:clientData/>
  </xdr:oneCellAnchor>
  <xdr:twoCellAnchor>
    <xdr:from>
      <xdr:col>38</xdr:col>
      <xdr:colOff>9525</xdr:colOff>
      <xdr:row>0</xdr:row>
      <xdr:rowOff>76200</xdr:rowOff>
    </xdr:from>
    <xdr:to>
      <xdr:col>61</xdr:col>
      <xdr:colOff>247650</xdr:colOff>
      <xdr:row>3</xdr:row>
      <xdr:rowOff>161925</xdr:rowOff>
    </xdr:to>
    <xdr:sp macro="" textlink="">
      <xdr:nvSpPr>
        <xdr:cNvPr id="22" name="TextBox 21"/>
        <xdr:cNvSpPr txBox="1"/>
      </xdr:nvSpPr>
      <xdr:spPr>
        <a:xfrm>
          <a:off x="22783800" y="76200"/>
          <a:ext cx="12296775" cy="723900"/>
        </a:xfrm>
        <a:prstGeom prst="rect">
          <a:avLst/>
        </a:prstGeom>
        <a:solidFill>
          <a:srgbClr val="FFFFCC"/>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600" b="1"/>
            <a:t>ΣΕ ΚΑΘΕ  ΣΥΣΤΗΜΑ  ΕΜΦΑΝΙΖΕΤΑΙ   Η  ΕΛΑΧΙΣΤΗ  ΚΑΙ  Η  ΜΕΓΙΣΤΗ  ΕΠΙΤΥΧΙΑ  ΣΕ  ΟΛΕΣ  ΤΙΣ  ΚΑΤΗΓΟΡΙΕΣ</a:t>
          </a:r>
          <a:r>
            <a:rPr lang="el-GR" sz="1600" b="1" baseline="0"/>
            <a:t>  ΑΝ  ΕΧΟΥΜΕ  5,4,3,2,1  ΚΟΙΝΑ  ΜΕ  ΤΗΝ  ΝΙΚ  ΣΤΗΛΗ ΤΖΟΚΕΡ .  ΑΝ  ΕΧΟΥΜΕ  ΠΙΑΣΕΙ  ΚΑΙ  ΤΟΝ  ΑΡΙΘΜΟ  ΤΖΟΚΕΡ  1-  20  ΤΟΤΕ  ΟΙ  ΕΠΙΤΥΧΙΕΣ  ΕΙΝΑΙ  +1</a:t>
          </a:r>
          <a:endParaRPr lang="el-GR" sz="1600" b="1"/>
        </a:p>
      </xdr:txBody>
    </xdr:sp>
    <xdr:clientData/>
  </xdr:twoCellAnchor>
  <xdr:twoCellAnchor>
    <xdr:from>
      <xdr:col>37</xdr:col>
      <xdr:colOff>209550</xdr:colOff>
      <xdr:row>33</xdr:row>
      <xdr:rowOff>228600</xdr:rowOff>
    </xdr:from>
    <xdr:to>
      <xdr:col>51</xdr:col>
      <xdr:colOff>209550</xdr:colOff>
      <xdr:row>48</xdr:row>
      <xdr:rowOff>133350</xdr:rowOff>
    </xdr:to>
    <xdr:sp macro="" textlink="">
      <xdr:nvSpPr>
        <xdr:cNvPr id="23" name="TextBox 22"/>
        <xdr:cNvSpPr txBox="1"/>
      </xdr:nvSpPr>
      <xdr:spPr>
        <a:xfrm>
          <a:off x="22583775" y="7658100"/>
          <a:ext cx="6076950" cy="2933700"/>
        </a:xfrm>
        <a:prstGeom prst="rect">
          <a:avLst/>
        </a:prstGeom>
        <a:solidFill>
          <a:srgbClr val="FFFFCC"/>
        </a:solidFill>
        <a:ln w="317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l-GR" sz="1400" b="1"/>
        </a:p>
        <a:p>
          <a:pPr algn="ctr"/>
          <a:r>
            <a:rPr lang="en-US" sz="1400" b="1"/>
            <a:t>TA  </a:t>
          </a:r>
          <a:r>
            <a:rPr lang="el-GR" sz="1400" b="1"/>
            <a:t>ΤΥΠΟΠΟΙΗΜΕΝΑ</a:t>
          </a:r>
          <a:r>
            <a:rPr lang="el-GR" sz="1400" b="1" baseline="0"/>
            <a:t>  ΣΥΣΤΗΜΑΤΑ  ΤΖΟΚΕΡ  ΕΙΝΑΙ  ΜΙΑ  ΠΡΟΣΦΟΡΑ  ΤΟΥ  ΟΠΑΠ  .ΕΜΕΙΣ  ΣΕ  ΑΥΤΗΝ  ΤΗΝ  ΕΚΔΟΣΗ  ΑΠΛΑ  ΕΜΦΑΝΙΖΟΥΜΕ  ΑΝΑΛΥΤΙΚΑ  ΤΙΣ  ΘΕΣΕΙΣ  ΤΩΝ  5άδων  ΟΛΩΝ  ΤΩ  ΣΥΣΤΗΜΑΤΩΝ  ΩΣΤΕ  ΝΑ  ΒΡΕΙΤΕ  ΑΜΕΣΑ  ΜΕΣΩ  ΤΗΣ  ΔΙΑΛΟΓΗΣ  ΤΙΣ  ΑΠΟΔΟΣΕΙΣ  ΚΑΘΕ  ΣΥΣΤΗΜΑΤΟΣ. </a:t>
          </a:r>
        </a:p>
        <a:p>
          <a:pPr algn="ctr"/>
          <a:r>
            <a:rPr lang="el-GR" sz="1400" b="1" baseline="0"/>
            <a:t>ΕΠΙΣΗΣ  ΒΛΕΠΕΤΕ  ΠΟΣΕΣ  ΦΟΡΕΣ  ΠΑΙΖΕΙ  Ο  ΚΑΘΕ  ΑΡΙΘΜΟΣ </a:t>
          </a:r>
        </a:p>
        <a:p>
          <a:pPr algn="ctr"/>
          <a:endParaRPr lang="el-GR" sz="1400" b="1" baseline="0"/>
        </a:p>
        <a:p>
          <a:pPr algn="ctr"/>
          <a:r>
            <a:rPr lang="el-GR" sz="1400" b="1" baseline="0">
              <a:solidFill>
                <a:srgbClr val="FF0000"/>
              </a:solidFill>
            </a:rPr>
            <a:t>ΑΛΛΗ  ΜΙΑ  ΕΠΙΛΟΓΗ  ΠΟΥ  ΕΧΕΤΕ  ΕΙΝΑΙ  Η  ΑΛΛΑΓΗ  ΘΕΣΕΩΝ  ΤΩΝ  5άδων  ΑΠΛΑ  ΑΝΑΚΑΤΕΥΟΝΤΑΣ  ΤΟΥΣ  ΑΡΙΘΜΟΥΣ  ΔΗΜΙΟΥΡΓΟΥΜΕ  ΝΕΕΣ  5άδες  ΔΙΑΦΟΡΕΤΙΚΕΣ  ΑΠΟ  ΑΥΤΕΣ  ΤΟΥ  ΤΥΠΟΠΟΙΗΜΕΝΟΥ  ΟΠΑΠ . </a:t>
          </a:r>
        </a:p>
        <a:p>
          <a:pPr algn="ctr"/>
          <a:r>
            <a:rPr lang="el-GR" sz="1400" b="1" baseline="0">
              <a:solidFill>
                <a:srgbClr val="FF0000"/>
              </a:solidFill>
            </a:rPr>
            <a:t> Η ΔΗΜΙΟΥΡΓΙΑ  ΓΙΝΕΤΑΙ  ΜΕ  ΤΗ  ΜΕΘΟΔΟ  ΤΟΥ  ΣΤΑΥΡΟΛΕΞΟΥ ΠΟΥ  ΧΡΗΣΙΜΟΠΟΙΟΥΜΕ  ΑΠΟ ΤΟ  1990. </a:t>
          </a:r>
        </a:p>
        <a:p>
          <a:endParaRPr lang="el-GR" sz="1200" b="1" baseline="0"/>
        </a:p>
        <a:p>
          <a:endParaRPr lang="el-GR" sz="1200" b="1" baseline="0"/>
        </a:p>
        <a:p>
          <a:endParaRPr lang="el-GR" sz="1100" baseline="0"/>
        </a:p>
        <a:p>
          <a:r>
            <a:rPr lang="el-GR" sz="1100" baseline="0"/>
            <a:t>   </a:t>
          </a:r>
          <a:endParaRPr lang="el-GR" sz="1100"/>
        </a:p>
      </xdr:txBody>
    </xdr:sp>
    <xdr:clientData/>
  </xdr:twoCellAnchor>
  <xdr:twoCellAnchor>
    <xdr:from>
      <xdr:col>16</xdr:col>
      <xdr:colOff>38100</xdr:colOff>
      <xdr:row>0</xdr:row>
      <xdr:rowOff>19050</xdr:rowOff>
    </xdr:from>
    <xdr:to>
      <xdr:col>19</xdr:col>
      <xdr:colOff>1590675</xdr:colOff>
      <xdr:row>9</xdr:row>
      <xdr:rowOff>47625</xdr:rowOff>
    </xdr:to>
    <xdr:sp macro="" textlink="">
      <xdr:nvSpPr>
        <xdr:cNvPr id="25" name="TextBox 24"/>
        <xdr:cNvSpPr txBox="1"/>
      </xdr:nvSpPr>
      <xdr:spPr>
        <a:xfrm>
          <a:off x="8696325" y="19050"/>
          <a:ext cx="6191250" cy="1866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400" b="1">
              <a:solidFill>
                <a:srgbClr val="FF0000"/>
              </a:solidFill>
            </a:rPr>
            <a:t>2023</a:t>
          </a:r>
          <a:r>
            <a:rPr lang="en-US" sz="1400" b="1">
              <a:solidFill>
                <a:srgbClr val="FF0000"/>
              </a:solidFill>
            </a:rPr>
            <a:t>:</a:t>
          </a:r>
          <a:r>
            <a:rPr lang="el-GR" sz="1200" b="1"/>
            <a:t> </a:t>
          </a:r>
          <a:r>
            <a:rPr lang="el-GR" sz="1400" b="1"/>
            <a:t>ΝΕΟ   ΠΡΟΓΡΑΜΜΑ</a:t>
          </a:r>
          <a:r>
            <a:rPr lang="el-GR" sz="1400" b="1" baseline="0"/>
            <a:t>  ΜΕ  ΟΛΑ ΤΑ ΤΥΠΟΠΟΙΗΜΕΝΑ  ΟΠΑΠ </a:t>
          </a:r>
          <a:r>
            <a:rPr lang="en-US" sz="1400" b="1" baseline="0"/>
            <a:t>.</a:t>
          </a:r>
          <a:r>
            <a:rPr lang="el-GR" sz="1400" b="1" baseline="0"/>
            <a:t> ΜΕ ΝΕΑ  ΔΙΑΛΟΓΗ  &amp;  ΑΝΑΛΥΤΙΚΕΣ  ΕΠΙΤΥΧΙΕΣ  ΑΝ  ΕΧΕΙ ΤΟ ΣΥΣΤΗΜΑ ΜΑΣ 5,4,3,2,1  ΚΟΙΝΑ ΜΕ ΤΗ  ΝΙΚ ΣΤΗΛΗ  ΤΖΟΚΕΡ .</a:t>
          </a:r>
          <a:r>
            <a:rPr lang="en-US" sz="1400" b="1" baseline="0"/>
            <a:t> </a:t>
          </a:r>
          <a:r>
            <a:rPr lang="el-GR" sz="1400" b="1" baseline="0"/>
            <a:t>ΕΠΙΠΛΕΟΝ ΑΛΛΑΞΤΕ  ΤΗΝ ΑΝΑΠΤΥΞΗ ΔΗΜΙΟΥΡΓΩΝΤΑΣ  ΝΕΕΣ  5άδες ΔΙΑΦΟΡΕΤΙΚΕΣ ΑΠΟ τισ 5άδες  του  ΟΠΑΠ. </a:t>
          </a:r>
        </a:p>
        <a:p>
          <a:pPr algn="ctr"/>
          <a:r>
            <a:rPr lang="el-GR" sz="1400" b="1" baseline="0">
              <a:solidFill>
                <a:srgbClr val="FF0000"/>
              </a:solidFill>
            </a:rPr>
            <a:t>ΟΛΑ ΤΑ ΣΥΣΤΗΜΑΤΑ  ΑΝΑΠΤΥΣΟΝΤΑΙ  ΟΠΩΣ    ΤΟ ΔΩΡΕΑΝ ΣΥΣΤΗΜΑ  </a:t>
          </a:r>
        </a:p>
        <a:p>
          <a:pPr algn="ctr"/>
          <a:r>
            <a:rPr lang="el-GR" sz="1400" b="1" baseline="0">
              <a:solidFill>
                <a:srgbClr val="FF0000"/>
              </a:solidFill>
            </a:rPr>
            <a:t>ΤΥΠ 34 ΑΡΙΘΜΟΙ 9  ΣΤΗΛΕΣ 9  </a:t>
          </a:r>
        </a:p>
        <a:p>
          <a:pPr algn="ctr"/>
          <a:r>
            <a:rPr lang="el-GR" sz="1400" b="1" baseline="0">
              <a:solidFill>
                <a:srgbClr val="FF0000"/>
              </a:solidFill>
            </a:rPr>
            <a:t>ΠΡΟΣΦΟΡΑ  ΠΡΟΓΡΑΜΜΑΤΟΣ  ΜΕ ΟΛΑ ΤΑ ΤΥΠΟΠΟΙΗΜΕΝΑ  35  ΕΥΡΩ </a:t>
          </a:r>
        </a:p>
        <a:p>
          <a:pPr algn="ctr"/>
          <a:r>
            <a:rPr lang="en-US" sz="1400" b="1" baseline="0">
              <a:solidFill>
                <a:srgbClr val="FF0000"/>
              </a:solidFill>
            </a:rPr>
            <a:t>Email  kyr@kyr.gr  </a:t>
          </a:r>
          <a:r>
            <a:rPr lang="el-GR" sz="1400" b="1" baseline="0">
              <a:solidFill>
                <a:srgbClr val="FF0000"/>
              </a:solidFill>
            </a:rPr>
            <a:t>τηλ  6944 701 404</a:t>
          </a:r>
        </a:p>
      </xdr:txBody>
    </xdr:sp>
    <xdr:clientData/>
  </xdr:twoCellAnchor>
  <xdr:twoCellAnchor>
    <xdr:from>
      <xdr:col>0</xdr:col>
      <xdr:colOff>219074</xdr:colOff>
      <xdr:row>0</xdr:row>
      <xdr:rowOff>19049</xdr:rowOff>
    </xdr:from>
    <xdr:to>
      <xdr:col>10</xdr:col>
      <xdr:colOff>542925</xdr:colOff>
      <xdr:row>9</xdr:row>
      <xdr:rowOff>171450</xdr:rowOff>
    </xdr:to>
    <xdr:sp macro="" textlink="">
      <xdr:nvSpPr>
        <xdr:cNvPr id="27" name="TextBox 26"/>
        <xdr:cNvSpPr txBox="1"/>
      </xdr:nvSpPr>
      <xdr:spPr>
        <a:xfrm>
          <a:off x="219074" y="19049"/>
          <a:ext cx="6419851" cy="1990726"/>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800" b="1">
              <a:solidFill>
                <a:srgbClr val="FF0000"/>
              </a:solidFill>
            </a:rPr>
            <a:t>2023</a:t>
          </a:r>
          <a:r>
            <a:rPr lang="en-US" sz="1800" b="1">
              <a:solidFill>
                <a:srgbClr val="FF0000"/>
              </a:solidFill>
            </a:rPr>
            <a:t>:</a:t>
          </a:r>
          <a:r>
            <a:rPr lang="el-GR" sz="1800" b="1">
              <a:solidFill>
                <a:srgbClr val="FF0000"/>
              </a:solidFill>
            </a:rPr>
            <a:t> ΝΕΑ ΕΚΔΟΣΗ  ΒΙΒΛΙΟΥ  ΜΕ  ΟΛΑ ΤΑ ΤΥΠΟΠΟΙΗΜΕΝΑ  ΟΠΑΠ  ΤΙΜΗ  ΒΙΒΛΙΟΥ   20  ΕΥΡΩ  </a:t>
          </a:r>
        </a:p>
        <a:p>
          <a:pPr algn="ctr"/>
          <a:endParaRPr lang="el-GR" sz="1800" b="1">
            <a:solidFill>
              <a:srgbClr val="FF0000"/>
            </a:solidFill>
          </a:endParaRPr>
        </a:p>
        <a:p>
          <a:pPr algn="ctr"/>
          <a:r>
            <a:rPr lang="el-GR" sz="1800" b="1">
              <a:solidFill>
                <a:srgbClr val="002060"/>
              </a:solidFill>
            </a:rPr>
            <a:t>ΠΡΟΓΡΑΜΜΑ</a:t>
          </a:r>
          <a:r>
            <a:rPr lang="el-GR" sz="1800" b="1" baseline="0">
              <a:solidFill>
                <a:srgbClr val="002060"/>
              </a:solidFill>
            </a:rPr>
            <a:t> ΜΕ ΟΛΑ ΤΑ </a:t>
          </a:r>
        </a:p>
        <a:p>
          <a:pPr algn="ctr"/>
          <a:r>
            <a:rPr lang="el-GR" sz="1800" b="1" baseline="0">
              <a:solidFill>
                <a:srgbClr val="002060"/>
              </a:solidFill>
            </a:rPr>
            <a:t>ΤΥΠΟΠΟΙΗΜΕΝΑ  ΟΠΑΠ  35 ΕΥΡΩ  </a:t>
          </a:r>
        </a:p>
        <a:p>
          <a:pPr algn="ctr"/>
          <a:r>
            <a:rPr lang="en-US" sz="1800" b="1" baseline="0">
              <a:solidFill>
                <a:srgbClr val="FF0000"/>
              </a:solidFill>
            </a:rPr>
            <a:t>Email  kyr@kyr.gr    </a:t>
          </a:r>
          <a:r>
            <a:rPr lang="el-GR" sz="1800" b="1" baseline="0">
              <a:solidFill>
                <a:srgbClr val="FF0000"/>
              </a:solidFill>
            </a:rPr>
            <a:t>τηλ  6944 701 404</a:t>
          </a:r>
          <a:endParaRPr lang="el-GR" sz="1800" b="1">
            <a:solidFill>
              <a:srgbClr val="FF0000"/>
            </a:solidFill>
          </a:endParaRPr>
        </a:p>
      </xdr:txBody>
    </xdr:sp>
    <xdr:clientData/>
  </xdr:twoCellAnchor>
  <xdr:twoCellAnchor editAs="oneCell">
    <xdr:from>
      <xdr:col>0</xdr:col>
      <xdr:colOff>180975</xdr:colOff>
      <xdr:row>10</xdr:row>
      <xdr:rowOff>85724</xdr:rowOff>
    </xdr:from>
    <xdr:to>
      <xdr:col>10</xdr:col>
      <xdr:colOff>600075</xdr:colOff>
      <xdr:row>52</xdr:row>
      <xdr:rowOff>57150</xdr:rowOff>
    </xdr:to>
    <xdr:pic>
      <xdr:nvPicPr>
        <xdr:cNvPr id="29" name="Εικόνα 2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2133599"/>
          <a:ext cx="6515100" cy="9172576"/>
        </a:xfrm>
        <a:prstGeom prst="rect">
          <a:avLst/>
        </a:prstGeom>
      </xdr:spPr>
    </xdr:pic>
    <xdr:clientData/>
  </xdr:twoCellAnchor>
  <xdr:twoCellAnchor>
    <xdr:from>
      <xdr:col>0</xdr:col>
      <xdr:colOff>104775</xdr:colOff>
      <xdr:row>52</xdr:row>
      <xdr:rowOff>161925</xdr:rowOff>
    </xdr:from>
    <xdr:to>
      <xdr:col>10</xdr:col>
      <xdr:colOff>628650</xdr:colOff>
      <xdr:row>55</xdr:row>
      <xdr:rowOff>152400</xdr:rowOff>
    </xdr:to>
    <xdr:sp macro="" textlink="">
      <xdr:nvSpPr>
        <xdr:cNvPr id="26" name="TextBox 25"/>
        <xdr:cNvSpPr txBox="1"/>
      </xdr:nvSpPr>
      <xdr:spPr>
        <a:xfrm>
          <a:off x="104775" y="11420475"/>
          <a:ext cx="6619875" cy="5905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600" b="1">
              <a:solidFill>
                <a:srgbClr val="FF0000"/>
              </a:solidFill>
            </a:rPr>
            <a:t>ΠΑΡΟΥΣΙΑΣΗ</a:t>
          </a:r>
          <a:r>
            <a:rPr lang="el-GR" sz="1600" b="1" baseline="0">
              <a:solidFill>
                <a:srgbClr val="FF0000"/>
              </a:solidFill>
            </a:rPr>
            <a:t>  ΑΠΟ ΤΟ  ΒΙΒΛΙΟ  ΤΟ  ΤΥΠΟΠΟΙΗΜΕΝΟ  ΣΥΣΤΗΜΑ  34  ΟΠΑΠ</a:t>
          </a:r>
          <a:endParaRPr lang="el-GR" sz="1600" b="1">
            <a:solidFill>
              <a:srgbClr val="FF0000"/>
            </a:solidFill>
          </a:endParaRPr>
        </a:p>
      </xdr:txBody>
    </xdr:sp>
    <xdr:clientData/>
  </xdr:twoCellAnchor>
  <xdr:twoCellAnchor editAs="oneCell">
    <xdr:from>
      <xdr:col>0</xdr:col>
      <xdr:colOff>152400</xdr:colOff>
      <xdr:row>100</xdr:row>
      <xdr:rowOff>114300</xdr:rowOff>
    </xdr:from>
    <xdr:to>
      <xdr:col>10</xdr:col>
      <xdr:colOff>609600</xdr:colOff>
      <xdr:row>146</xdr:row>
      <xdr:rowOff>10733</xdr:rowOff>
    </xdr:to>
    <xdr:pic>
      <xdr:nvPicPr>
        <xdr:cNvPr id="30" name="Εικόνα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0593050"/>
          <a:ext cx="6553200" cy="8659433"/>
        </a:xfrm>
        <a:prstGeom prst="rect">
          <a:avLst/>
        </a:prstGeom>
      </xdr:spPr>
    </xdr:pic>
    <xdr:clientData/>
  </xdr:twoCellAnchor>
  <xdr:twoCellAnchor editAs="oneCell">
    <xdr:from>
      <xdr:col>0</xdr:col>
      <xdr:colOff>66675</xdr:colOff>
      <xdr:row>55</xdr:row>
      <xdr:rowOff>190500</xdr:rowOff>
    </xdr:from>
    <xdr:to>
      <xdr:col>10</xdr:col>
      <xdr:colOff>610527</xdr:colOff>
      <xdr:row>99</xdr:row>
      <xdr:rowOff>182150</xdr:rowOff>
    </xdr:to>
    <xdr:pic>
      <xdr:nvPicPr>
        <xdr:cNvPr id="31" name="Εικόνα 3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049125"/>
          <a:ext cx="6639852" cy="8421275"/>
        </a:xfrm>
        <a:prstGeom prst="rect">
          <a:avLst/>
        </a:prstGeom>
      </xdr:spPr>
    </xdr:pic>
    <xdr:clientData/>
  </xdr:twoCellAnchor>
  <xdr:twoCellAnchor editAs="oneCell">
    <xdr:from>
      <xdr:col>12</xdr:col>
      <xdr:colOff>333375</xdr:colOff>
      <xdr:row>30</xdr:row>
      <xdr:rowOff>152400</xdr:rowOff>
    </xdr:from>
    <xdr:to>
      <xdr:col>13</xdr:col>
      <xdr:colOff>7506766</xdr:colOff>
      <xdr:row>54</xdr:row>
      <xdr:rowOff>67345</xdr:rowOff>
    </xdr:to>
    <xdr:pic>
      <xdr:nvPicPr>
        <xdr:cNvPr id="32" name="Εικόνα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58050" y="6924675"/>
          <a:ext cx="7640116" cy="4801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85725</xdr:colOff>
      <xdr:row>11</xdr:row>
      <xdr:rowOff>0</xdr:rowOff>
    </xdr:from>
    <xdr:to>
      <xdr:col>18</xdr:col>
      <xdr:colOff>1247775</xdr:colOff>
      <xdr:row>16</xdr:row>
      <xdr:rowOff>104775</xdr:rowOff>
    </xdr:to>
    <xdr:sp macro="" textlink="">
      <xdr:nvSpPr>
        <xdr:cNvPr id="2" name="1 - TextBox"/>
        <xdr:cNvSpPr txBox="1"/>
      </xdr:nvSpPr>
      <xdr:spPr>
        <a:xfrm>
          <a:off x="5419725" y="2238375"/>
          <a:ext cx="6010275" cy="110490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thinThick">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US" sz="2000" b="1">
            <a:solidFill>
              <a:srgbClr val="FFFF00"/>
            </a:solidFill>
          </a:endParaRPr>
        </a:p>
        <a:p>
          <a:pPr algn="ctr"/>
          <a:r>
            <a:rPr lang="el-GR" sz="2000" b="1">
              <a:solidFill>
                <a:srgbClr val="FFFF00"/>
              </a:solidFill>
            </a:rPr>
            <a:t>ΑΝΑΠΤΥΞΗ</a:t>
          </a:r>
          <a:r>
            <a:rPr lang="el-GR" sz="2000" b="1" baseline="0">
              <a:solidFill>
                <a:srgbClr val="FFFF00"/>
              </a:solidFill>
            </a:rPr>
            <a:t>  ΚΑΙ  ΔΙΑΛΟΓΗ   ΣΥΣΤΗΜΑΤΟΣ  ΟΠΑΠ</a:t>
          </a:r>
        </a:p>
        <a:p>
          <a:pPr algn="ctr"/>
          <a:r>
            <a:rPr lang="el-GR" sz="2000" b="1" baseline="0">
              <a:solidFill>
                <a:schemeClr val="bg1"/>
              </a:solidFill>
            </a:rPr>
            <a:t>ΚΩΔΙΚΟΣ    </a:t>
          </a:r>
          <a:r>
            <a:rPr lang="en-US" sz="2000" b="1" baseline="0">
              <a:solidFill>
                <a:schemeClr val="bg1"/>
              </a:solidFill>
            </a:rPr>
            <a:t>34</a:t>
          </a:r>
          <a:r>
            <a:rPr lang="el-GR" sz="2000" b="1" baseline="0">
              <a:solidFill>
                <a:schemeClr val="bg1"/>
              </a:solidFill>
            </a:rPr>
            <a:t>    ΑΡΙΘΜΟΙ   </a:t>
          </a:r>
          <a:r>
            <a:rPr lang="en-US" sz="2000" b="1" baseline="0">
              <a:solidFill>
                <a:schemeClr val="bg1"/>
              </a:solidFill>
            </a:rPr>
            <a:t>9</a:t>
          </a:r>
          <a:r>
            <a:rPr lang="el-GR" sz="2000" b="1" baseline="0">
              <a:solidFill>
                <a:schemeClr val="bg1"/>
              </a:solidFill>
            </a:rPr>
            <a:t>   ΣΤΗΛΕΣ  </a:t>
          </a:r>
          <a:r>
            <a:rPr lang="en-US" sz="2000" b="1" baseline="0">
              <a:solidFill>
                <a:schemeClr val="bg1"/>
              </a:solidFill>
            </a:rPr>
            <a:t>9</a:t>
          </a:r>
          <a:endParaRPr lang="el-GR" sz="2000" b="1" baseline="0">
            <a:solidFill>
              <a:schemeClr val="bg1"/>
            </a:solidFill>
          </a:endParaRPr>
        </a:p>
        <a:p>
          <a:pPr algn="ctr"/>
          <a:r>
            <a:rPr lang="el-GR" sz="2000" b="1" baseline="0">
              <a:solidFill>
                <a:srgbClr val="FFFF00"/>
              </a:solidFill>
            </a:rPr>
            <a:t>ΑΠΟΔΟΣΗ   100%  4  ΣΤΑ  </a:t>
          </a:r>
          <a:r>
            <a:rPr lang="en-US" sz="2000" b="1" baseline="0">
              <a:solidFill>
                <a:srgbClr val="FFFF00"/>
              </a:solidFill>
            </a:rPr>
            <a:t>5</a:t>
          </a:r>
          <a:endParaRPr lang="el-GR" sz="2000" b="1" baseline="0">
            <a:solidFill>
              <a:srgbClr val="FFFF00"/>
            </a:solidFill>
          </a:endParaRPr>
        </a:p>
        <a:p>
          <a:pPr algn="ctr"/>
          <a:endParaRPr lang="el-GR" sz="1400" b="1" baseline="0">
            <a:solidFill>
              <a:srgbClr val="FFFF00"/>
            </a:solidFill>
          </a:endParaRPr>
        </a:p>
      </xdr:txBody>
    </xdr:sp>
    <xdr:clientData/>
  </xdr:twoCellAnchor>
  <xdr:twoCellAnchor>
    <xdr:from>
      <xdr:col>3</xdr:col>
      <xdr:colOff>95250</xdr:colOff>
      <xdr:row>11</xdr:row>
      <xdr:rowOff>38100</xdr:rowOff>
    </xdr:from>
    <xdr:to>
      <xdr:col>6</xdr:col>
      <xdr:colOff>971551</xdr:colOff>
      <xdr:row>18</xdr:row>
      <xdr:rowOff>76200</xdr:rowOff>
    </xdr:to>
    <xdr:sp macro="" textlink="">
      <xdr:nvSpPr>
        <xdr:cNvPr id="3" name="2 - Επεξήγηση με παραλληλόγραμμο"/>
        <xdr:cNvSpPr/>
      </xdr:nvSpPr>
      <xdr:spPr>
        <a:xfrm>
          <a:off x="2095500" y="2276475"/>
          <a:ext cx="2933701" cy="1419225"/>
        </a:xfrm>
        <a:prstGeom prst="wedgeRectCallout">
          <a:avLst>
            <a:gd name="adj1" fmla="val 50807"/>
            <a:gd name="adj2" fmla="val 87414"/>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l-GR" sz="1400" b="1" baseline="0">
              <a:solidFill>
                <a:schemeClr val="lt1"/>
              </a:solidFill>
              <a:latin typeface="+mn-lt"/>
              <a:ea typeface="+mn-ea"/>
              <a:cs typeface="+mn-cs"/>
            </a:rPr>
            <a:t>ΓΡΑΨΕ ΚΑΘΕΤΑ  </a:t>
          </a:r>
          <a:r>
            <a:rPr lang="en-US" sz="1400" b="1" baseline="0">
              <a:solidFill>
                <a:schemeClr val="lt1"/>
              </a:solidFill>
              <a:latin typeface="+mn-lt"/>
              <a:ea typeface="+mn-ea"/>
              <a:cs typeface="+mn-cs"/>
            </a:rPr>
            <a:t>9</a:t>
          </a:r>
          <a:r>
            <a:rPr lang="el-GR" sz="1400" b="1" baseline="0">
              <a:solidFill>
                <a:schemeClr val="lt1"/>
              </a:solidFill>
              <a:latin typeface="+mn-lt"/>
              <a:ea typeface="+mn-ea"/>
              <a:cs typeface="+mn-cs"/>
            </a:rPr>
            <a:t>  ΑΡΙΘΜΟΥΣ  ΒΑΛΤΕ  ΤΟΥΣ ΑΡΙΘΜΟΥΣ ΠΟΥ ΠΑΙΞΑΤΕ  ΜΕ ΑΥΞΟΥΣΑ ΣΕΙΡΑ  ΟΠΩΣ ΤΟΥΣ ΓΡΑΨΑΤΕ ΣΤΟ ΔΕΛΤΙΟ ΤΖΟΚΕΡ ΟΠΑΠ</a:t>
          </a:r>
          <a:endParaRPr lang="el-GR" sz="1400" baseline="0"/>
        </a:p>
      </xdr:txBody>
    </xdr:sp>
    <xdr:clientData/>
  </xdr:twoCellAnchor>
  <xdr:twoCellAnchor editAs="oneCell">
    <xdr:from>
      <xdr:col>17</xdr:col>
      <xdr:colOff>409575</xdr:colOff>
      <xdr:row>50</xdr:row>
      <xdr:rowOff>171450</xdr:rowOff>
    </xdr:from>
    <xdr:to>
      <xdr:col>36</xdr:col>
      <xdr:colOff>9525</xdr:colOff>
      <xdr:row>61</xdr:row>
      <xdr:rowOff>28575</xdr:rowOff>
    </xdr:to>
    <xdr:pic>
      <xdr:nvPicPr>
        <xdr:cNvPr id="4" name="8 - Εικόνα" descr="KYR ORIZONTIO.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496425" y="10391775"/>
          <a:ext cx="9182100" cy="2019300"/>
        </a:xfrm>
        <a:prstGeom prst="rect">
          <a:avLst/>
        </a:prstGeom>
      </xdr:spPr>
    </xdr:pic>
    <xdr:clientData/>
  </xdr:twoCellAnchor>
  <xdr:twoCellAnchor>
    <xdr:from>
      <xdr:col>16</xdr:col>
      <xdr:colOff>95250</xdr:colOff>
      <xdr:row>34</xdr:row>
      <xdr:rowOff>190500</xdr:rowOff>
    </xdr:from>
    <xdr:to>
      <xdr:col>20</xdr:col>
      <xdr:colOff>28575</xdr:colOff>
      <xdr:row>38</xdr:row>
      <xdr:rowOff>76200</xdr:rowOff>
    </xdr:to>
    <xdr:sp macro="" textlink="">
      <xdr:nvSpPr>
        <xdr:cNvPr id="5" name="11 - TextBox"/>
        <xdr:cNvSpPr txBox="1"/>
      </xdr:nvSpPr>
      <xdr:spPr>
        <a:xfrm>
          <a:off x="8810625" y="7248525"/>
          <a:ext cx="3095625" cy="704850"/>
        </a:xfrm>
        <a:prstGeom prst="rect">
          <a:avLst/>
        </a:prstGeom>
        <a:solidFill>
          <a:srgbClr val="C000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l-GR" sz="1400" b="1">
              <a:solidFill>
                <a:schemeClr val="bg1"/>
              </a:solidFill>
            </a:rPr>
            <a:t>ΑΝ  ΕΧΕΤΕ </a:t>
          </a:r>
          <a:r>
            <a:rPr lang="el-GR" sz="1400" b="1" baseline="0">
              <a:solidFill>
                <a:schemeClr val="bg1"/>
              </a:solidFill>
            </a:rPr>
            <a:t> ΠΡΟΒΛΕΨΕΙ ΚΑΙ ΤΟ ΤΖΟΚΕΡ  ΟΛΕΣ ΟΙ ΣΤΗΛΕΣ  ΕΧΟΥΝ ΑΠΟΔΟΣΗ </a:t>
          </a:r>
          <a:r>
            <a:rPr lang="en-US" sz="1400" b="1" baseline="0">
              <a:solidFill>
                <a:schemeClr val="bg1"/>
              </a:solidFill>
            </a:rPr>
            <a:t> </a:t>
          </a:r>
          <a:r>
            <a:rPr lang="el-GR" sz="1400" b="1" baseline="0">
              <a:solidFill>
                <a:schemeClr val="bg1"/>
              </a:solidFill>
            </a:rPr>
            <a:t>+</a:t>
          </a:r>
          <a:r>
            <a:rPr lang="en-US" sz="1400" b="1" baseline="0">
              <a:solidFill>
                <a:schemeClr val="bg1"/>
              </a:solidFill>
            </a:rPr>
            <a:t> </a:t>
          </a:r>
          <a:r>
            <a:rPr lang="el-GR" sz="1400" b="1" baseline="0">
              <a:solidFill>
                <a:schemeClr val="bg1"/>
              </a:solidFill>
            </a:rPr>
            <a:t>1</a:t>
          </a:r>
          <a:endParaRPr lang="el-GR" sz="1400" b="1">
            <a:solidFill>
              <a:schemeClr val="bg1"/>
            </a:solidFill>
          </a:endParaRPr>
        </a:p>
      </xdr:txBody>
    </xdr:sp>
    <xdr:clientData/>
  </xdr:twoCellAnchor>
  <xdr:twoCellAnchor>
    <xdr:from>
      <xdr:col>6</xdr:col>
      <xdr:colOff>895350</xdr:colOff>
      <xdr:row>33</xdr:row>
      <xdr:rowOff>28575</xdr:rowOff>
    </xdr:from>
    <xdr:to>
      <xdr:col>7</xdr:col>
      <xdr:colOff>0</xdr:colOff>
      <xdr:row>33</xdr:row>
      <xdr:rowOff>171450</xdr:rowOff>
    </xdr:to>
    <xdr:sp macro="" textlink="">
      <xdr:nvSpPr>
        <xdr:cNvPr id="6" name="12 - Δεξιό βέλος"/>
        <xdr:cNvSpPr/>
      </xdr:nvSpPr>
      <xdr:spPr>
        <a:xfrm>
          <a:off x="4953000" y="6877050"/>
          <a:ext cx="381000" cy="142875"/>
        </a:xfrm>
        <a:prstGeom prst="rightArrow">
          <a:avLst/>
        </a:prstGeom>
        <a:solidFill>
          <a:srgbClr val="FFFF00"/>
        </a:solidFill>
        <a:ln>
          <a:solidFill>
            <a:srgbClr val="00FFFF"/>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endParaRPr lang="el-GR" sz="1100"/>
        </a:p>
      </xdr:txBody>
    </xdr:sp>
    <xdr:clientData/>
  </xdr:twoCellAnchor>
  <xdr:oneCellAnchor>
    <xdr:from>
      <xdr:col>2</xdr:col>
      <xdr:colOff>142874</xdr:colOff>
      <xdr:row>0</xdr:row>
      <xdr:rowOff>114300</xdr:rowOff>
    </xdr:from>
    <xdr:ext cx="10753725" cy="1524000"/>
    <xdr:sp macro="" textlink="">
      <xdr:nvSpPr>
        <xdr:cNvPr id="8" name="5 - Ορθογώνιο"/>
        <xdr:cNvSpPr/>
      </xdr:nvSpPr>
      <xdr:spPr>
        <a:xfrm>
          <a:off x="723899" y="114300"/>
          <a:ext cx="10753725" cy="1524000"/>
        </a:xfrm>
        <a:prstGeom prst="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l-GR" sz="48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ΤΥΠΟΠΟΙΗΜΕΝΟ</a:t>
          </a:r>
          <a:r>
            <a:rPr lang="el-GR" sz="48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  34 ΟΠΑΠ</a:t>
          </a:r>
        </a:p>
        <a:p>
          <a:pPr algn="ctr"/>
          <a:r>
            <a:rPr lang="el-GR" sz="48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ΑΡΙΘΜΟΙ  9  ΣΤΗΛΕΣ  9 </a:t>
          </a:r>
          <a:r>
            <a:rPr lang="el-GR" sz="1100" b="0" i="0" u="none" strike="noStrike" cap="none" spc="0" baseline="0">
              <a:ln>
                <a:noFill/>
              </a:ln>
              <a:solidFill>
                <a:sysClr val="windowText" lastClr="000000"/>
              </a:solidFill>
              <a:effectLst/>
              <a:latin typeface="+mn-lt"/>
              <a:ea typeface="+mn-ea"/>
              <a:cs typeface="+mn-cs"/>
            </a:rPr>
            <a:t> </a:t>
          </a:r>
        </a:p>
        <a:p>
          <a:pPr algn="ctr"/>
          <a:endParaRPr lang="el-GR" sz="48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twoCellAnchor>
    <xdr:from>
      <xdr:col>6</xdr:col>
      <xdr:colOff>0</xdr:colOff>
      <xdr:row>39</xdr:row>
      <xdr:rowOff>0</xdr:rowOff>
    </xdr:from>
    <xdr:to>
      <xdr:col>18</xdr:col>
      <xdr:colOff>1095375</xdr:colOff>
      <xdr:row>48</xdr:row>
      <xdr:rowOff>9526</xdr:rowOff>
    </xdr:to>
    <xdr:sp macro="" textlink="">
      <xdr:nvSpPr>
        <xdr:cNvPr id="9" name="TextBox 8"/>
        <xdr:cNvSpPr txBox="1"/>
      </xdr:nvSpPr>
      <xdr:spPr>
        <a:xfrm>
          <a:off x="4057650" y="8086725"/>
          <a:ext cx="7219950" cy="1762126"/>
        </a:xfrm>
        <a:prstGeom prst="rect">
          <a:avLst/>
        </a:prstGeom>
        <a:solidFill>
          <a:srgbClr val="FFFFCC"/>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400" b="1">
              <a:solidFill>
                <a:srgbClr val="FF0000"/>
              </a:solidFill>
            </a:rPr>
            <a:t>ΤΥΠΟΠΟΙΗΜΕΝΑ</a:t>
          </a:r>
          <a:r>
            <a:rPr lang="el-GR" sz="1400" b="1" baseline="0">
              <a:solidFill>
                <a:srgbClr val="FF0000"/>
              </a:solidFill>
            </a:rPr>
            <a:t>  ΟΠΑΠ   ΑΛΛΑΞΤΕ  ΤΗΝ  ΑΝΑΠΤΥΞΗ  &amp;  ΕΧΕΤΕ  ΔΙΑΦΟΡΕΤΙΚΕΣ  5άδες   ΕΝΙΣΧΥΟΝΤΑΣ  ΤΟ  ΣΥΣΤΗΜΑ   </a:t>
          </a:r>
        </a:p>
        <a:p>
          <a:r>
            <a:rPr lang="el-GR" sz="1400" b="1" baseline="0"/>
            <a:t>Α) Γιά να Δείτε  τι  πιάσατε Παίζοντας  ενα Τυποποιημένο ΟΠΑΠ  Κάτω απο την Επιλογή  Γράψε  Κάθετα  ( Χ )  Αριθμούς  Γράφετε  τους  Αριθμούς  με  Αυξουσα  Σειρά .   </a:t>
          </a:r>
        </a:p>
        <a:p>
          <a:endParaRPr lang="el-GR" sz="1400" b="1" baseline="0"/>
        </a:p>
        <a:p>
          <a:r>
            <a:rPr lang="el-GR" sz="1400" b="1" baseline="0">
              <a:solidFill>
                <a:srgbClr val="FF0000"/>
              </a:solidFill>
            </a:rPr>
            <a:t>Β) Αν θέλετε  να  Εχετε  Διαφορετικές  5άδες  Απλά  Ανακατέψτε  τους  Αριθμούς  &amp; θα Εχετε  Διαφορετικές  5άδες </a:t>
          </a:r>
          <a:r>
            <a:rPr lang="en-US" sz="1400" b="1" baseline="0">
              <a:solidFill>
                <a:srgbClr val="FF0000"/>
              </a:solidFill>
            </a:rPr>
            <a:t>.</a:t>
          </a:r>
          <a:r>
            <a:rPr lang="el-GR" sz="1400" b="1" baseline="0">
              <a:solidFill>
                <a:srgbClr val="FF0000"/>
              </a:solidFill>
            </a:rPr>
            <a:t>  </a:t>
          </a:r>
          <a:r>
            <a:rPr lang="el-GR" sz="1400" b="1" baseline="0">
              <a:solidFill>
                <a:srgbClr val="002060"/>
              </a:solidFill>
            </a:rPr>
            <a:t>ΑΝΑΠΤΥΞΗ ΜΕ ΤΗ ΜΕΘΟΔΟ ΣΤΑΥΡΟΛΕΞΟΥ ΑΠΟ ΤΟ  1990</a:t>
          </a:r>
          <a:endParaRPr lang="el-GR" sz="1400" b="1">
            <a:solidFill>
              <a:srgbClr val="002060"/>
            </a:solidFill>
          </a:endParaRPr>
        </a:p>
      </xdr:txBody>
    </xdr:sp>
    <xdr:clientData/>
  </xdr:twoCellAnchor>
  <xdr:twoCellAnchor>
    <xdr:from>
      <xdr:col>21</xdr:col>
      <xdr:colOff>323851</xdr:colOff>
      <xdr:row>0</xdr:row>
      <xdr:rowOff>171450</xdr:rowOff>
    </xdr:from>
    <xdr:to>
      <xdr:col>35</xdr:col>
      <xdr:colOff>161926</xdr:colOff>
      <xdr:row>5</xdr:row>
      <xdr:rowOff>66674</xdr:rowOff>
    </xdr:to>
    <xdr:sp macro="" textlink="">
      <xdr:nvSpPr>
        <xdr:cNvPr id="10" name="TextBox 9"/>
        <xdr:cNvSpPr txBox="1"/>
      </xdr:nvSpPr>
      <xdr:spPr>
        <a:xfrm>
          <a:off x="12573001" y="171450"/>
          <a:ext cx="5886450" cy="933449"/>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2000" b="1"/>
            <a:t>ΑΝΑΛΥΤΙΚΕΣ   ΑΠΟΔΟΣΕΙΣ</a:t>
          </a:r>
          <a:r>
            <a:rPr lang="el-GR" sz="2000" b="1" baseline="0"/>
            <a:t>  ΣΥΣΤΗΜΑΤΟΣ  </a:t>
          </a:r>
          <a:endParaRPr lang="el-GR" sz="2000" b="1"/>
        </a:p>
      </xdr:txBody>
    </xdr:sp>
    <xdr:clientData/>
  </xdr:twoCellAnchor>
  <xdr:twoCellAnchor>
    <xdr:from>
      <xdr:col>21</xdr:col>
      <xdr:colOff>323850</xdr:colOff>
      <xdr:row>6</xdr:row>
      <xdr:rowOff>76200</xdr:rowOff>
    </xdr:from>
    <xdr:to>
      <xdr:col>35</xdr:col>
      <xdr:colOff>180975</xdr:colOff>
      <xdr:row>11</xdr:row>
      <xdr:rowOff>95250</xdr:rowOff>
    </xdr:to>
    <xdr:sp macro="" textlink="">
      <xdr:nvSpPr>
        <xdr:cNvPr id="11" name="TextBox 10"/>
        <xdr:cNvSpPr txBox="1"/>
      </xdr:nvSpPr>
      <xdr:spPr>
        <a:xfrm>
          <a:off x="12573000" y="1314450"/>
          <a:ext cx="5905500" cy="1019175"/>
        </a:xfrm>
        <a:prstGeom prst="rect">
          <a:avLst/>
        </a:prstGeom>
        <a:solidFill>
          <a:srgbClr val="FFFFCC"/>
        </a:solidFill>
        <a:ln w="412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600" b="1">
              <a:solidFill>
                <a:srgbClr val="FF0000"/>
              </a:solidFill>
            </a:rPr>
            <a:t>ΣΥΣΤΗΜΑ  ΟΠΑΠ  ΤΥΠΟΠΟΙΗΜΕΝΟ   ΚΩΔΙΚΟΣ  34</a:t>
          </a:r>
        </a:p>
        <a:p>
          <a:pPr algn="ctr"/>
          <a:r>
            <a:rPr lang="el-GR" sz="1400" b="1"/>
            <a:t>ΑΡΙΘΜΟΙ  </a:t>
          </a:r>
          <a:r>
            <a:rPr lang="en-US" sz="1400" b="1"/>
            <a:t>9</a:t>
          </a:r>
          <a:r>
            <a:rPr lang="el-GR" sz="1400" b="1"/>
            <a:t>   ΣΤΗΛΕΣ  9   ( ΠΛΗΡΗΣ ΑΝΑΠΤΥΞΗ  ΣΤΗΛΕΣ  </a:t>
          </a:r>
          <a:r>
            <a:rPr lang="en-US" sz="1400" b="1"/>
            <a:t>126</a:t>
          </a:r>
          <a:r>
            <a:rPr lang="el-GR" sz="1400" b="1"/>
            <a:t> ) </a:t>
          </a:r>
        </a:p>
        <a:p>
          <a:pPr algn="ctr"/>
          <a:r>
            <a:rPr lang="el-GR" sz="1400" b="1"/>
            <a:t>ΠΟΣΟΣΤΑ  ΓΙΑ  5άρι 7,14%  η  100%  1 - 3  4άρια </a:t>
          </a:r>
        </a:p>
      </xdr:txBody>
    </xdr:sp>
    <xdr:clientData/>
  </xdr:twoCellAnchor>
  <xdr:twoCellAnchor>
    <xdr:from>
      <xdr:col>21</xdr:col>
      <xdr:colOff>333375</xdr:colOff>
      <xdr:row>11</xdr:row>
      <xdr:rowOff>171450</xdr:rowOff>
    </xdr:from>
    <xdr:to>
      <xdr:col>35</xdr:col>
      <xdr:colOff>190500</xdr:colOff>
      <xdr:row>14</xdr:row>
      <xdr:rowOff>133350</xdr:rowOff>
    </xdr:to>
    <xdr:sp macro="" textlink="">
      <xdr:nvSpPr>
        <xdr:cNvPr id="12" name="TextBox 11"/>
        <xdr:cNvSpPr txBox="1"/>
      </xdr:nvSpPr>
      <xdr:spPr>
        <a:xfrm>
          <a:off x="12582525" y="2409825"/>
          <a:ext cx="5905500" cy="561975"/>
        </a:xfrm>
        <a:prstGeom prst="rect">
          <a:avLst/>
        </a:prstGeom>
        <a:solidFill>
          <a:srgbClr val="FFFFCC"/>
        </a:solidFill>
        <a:ln w="412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400" b="1"/>
            <a:t>ΑΝΑΛΥΤΙΚΗ ΑΠΟΔΟΣΗ  ΣΥΣΤΗΜΑΤΟΣ  ΑΝ ΠΙΑΣΕΤΕ  5,4,3,2,1  ΑΡΙΘΜΟΥΣ  </a:t>
          </a:r>
        </a:p>
      </xdr:txBody>
    </xdr:sp>
    <xdr:clientData/>
  </xdr:twoCellAnchor>
  <xdr:twoCellAnchor>
    <xdr:from>
      <xdr:col>22</xdr:col>
      <xdr:colOff>28575</xdr:colOff>
      <xdr:row>43</xdr:row>
      <xdr:rowOff>19050</xdr:rowOff>
    </xdr:from>
    <xdr:to>
      <xdr:col>35</xdr:col>
      <xdr:colOff>104775</xdr:colOff>
      <xdr:row>48</xdr:row>
      <xdr:rowOff>38101</xdr:rowOff>
    </xdr:to>
    <xdr:sp macro="" textlink="">
      <xdr:nvSpPr>
        <xdr:cNvPr id="13" name="TextBox 12"/>
        <xdr:cNvSpPr txBox="1"/>
      </xdr:nvSpPr>
      <xdr:spPr>
        <a:xfrm>
          <a:off x="12649200" y="8905875"/>
          <a:ext cx="5753100" cy="971551"/>
        </a:xfrm>
        <a:prstGeom prst="rect">
          <a:avLst/>
        </a:prstGeom>
        <a:solidFill>
          <a:srgbClr val="FFFFCC"/>
        </a:solidFill>
        <a:ln w="412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400" b="1"/>
            <a:t>ΕΠΕΞΗΓΗΣΗ</a:t>
          </a:r>
          <a:r>
            <a:rPr lang="el-GR" sz="1400" b="1" baseline="0"/>
            <a:t>  ΠΙΝΑΚΑ  ΕΠΙΤΥΧΙΩΝ</a:t>
          </a:r>
        </a:p>
        <a:p>
          <a:pPr algn="l"/>
          <a:r>
            <a:rPr lang="el-GR" sz="1400" b="1" baseline="0"/>
            <a:t>Αν οι Αριθμοί που  Επιλέξατε  Συμφωνούν = Σωστά με τη  Νικ Στήλη  Τζόκερ   Στον Ανωτέρω Πίνακα  Βλέπουμε Αναλυτικά τις Επιτυχίες   σε ολες  τις Κατηγορίες </a:t>
          </a:r>
          <a:r>
            <a:rPr lang="en-US" sz="1400" b="1" baseline="0"/>
            <a:t>.</a:t>
          </a:r>
          <a:r>
            <a:rPr lang="el-GR" sz="1400" b="1" baseline="0"/>
            <a:t>  </a:t>
          </a:r>
        </a:p>
        <a:p>
          <a:pPr algn="l"/>
          <a:endParaRPr lang="el-GR" sz="1400" b="1" baseline="0"/>
        </a:p>
      </xdr:txBody>
    </xdr:sp>
    <xdr:clientData/>
  </xdr:twoCellAnchor>
  <xdr:twoCellAnchor editAs="oneCell">
    <xdr:from>
      <xdr:col>7</xdr:col>
      <xdr:colOff>95250</xdr:colOff>
      <xdr:row>16</xdr:row>
      <xdr:rowOff>161925</xdr:rowOff>
    </xdr:from>
    <xdr:to>
      <xdr:col>18</xdr:col>
      <xdr:colOff>1266825</xdr:colOff>
      <xdr:row>21</xdr:row>
      <xdr:rowOff>152264</xdr:rowOff>
    </xdr:to>
    <xdr:pic>
      <xdr:nvPicPr>
        <xdr:cNvPr id="14" name="Εικόνα 13"/>
        <xdr:cNvPicPr>
          <a:picLocks noChangeAspect="1"/>
        </xdr:cNvPicPr>
      </xdr:nvPicPr>
      <xdr:blipFill>
        <a:blip xmlns:r="http://schemas.openxmlformats.org/officeDocument/2006/relationships" r:embed="rId3" cstate="print"/>
        <a:stretch>
          <a:fillRect/>
        </a:stretch>
      </xdr:blipFill>
      <xdr:spPr>
        <a:xfrm>
          <a:off x="5429250" y="3400425"/>
          <a:ext cx="6019800" cy="1085714"/>
        </a:xfrm>
        <a:prstGeom prst="rect">
          <a:avLst/>
        </a:prstGeom>
      </xdr:spPr>
    </xdr:pic>
    <xdr:clientData/>
  </xdr:twoCellAnchor>
  <xdr:twoCellAnchor>
    <xdr:from>
      <xdr:col>7</xdr:col>
      <xdr:colOff>123826</xdr:colOff>
      <xdr:row>7</xdr:row>
      <xdr:rowOff>171450</xdr:rowOff>
    </xdr:from>
    <xdr:to>
      <xdr:col>19</xdr:col>
      <xdr:colOff>76201</xdr:colOff>
      <xdr:row>11</xdr:row>
      <xdr:rowOff>95250</xdr:rowOff>
    </xdr:to>
    <xdr:sp macro="" textlink="">
      <xdr:nvSpPr>
        <xdr:cNvPr id="15" name="Δεξιό βέλος 14"/>
        <xdr:cNvSpPr/>
      </xdr:nvSpPr>
      <xdr:spPr>
        <a:xfrm>
          <a:off x="5457826" y="1609725"/>
          <a:ext cx="6362700" cy="723900"/>
        </a:xfrm>
        <a:prstGeom prst="rightArrow">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l-GR" sz="1400" b="1">
              <a:solidFill>
                <a:srgbClr val="FF0000"/>
              </a:solidFill>
            </a:rPr>
            <a:t>ΠΙΝΑΚΕΣ  ΜΕ  ΑΝΑΛΥΤΙΚΕΣ</a:t>
          </a:r>
          <a:r>
            <a:rPr lang="el-GR" sz="1400" b="1" baseline="0">
              <a:solidFill>
                <a:srgbClr val="FF0000"/>
              </a:solidFill>
            </a:rPr>
            <a:t>  ΑΠΟΔΟΣΕΙΣ  ΓΙΑ  ΟΛΕΣ  ΤΙΣ  ΚΑΤΗΓΟΡΙΕΣ  </a:t>
          </a:r>
          <a:r>
            <a:rPr lang="el-GR" sz="1600" b="1" baseline="0">
              <a:solidFill>
                <a:srgbClr val="FF0000"/>
              </a:solidFill>
            </a:rPr>
            <a:t>5,4,3,2,1</a:t>
          </a:r>
          <a:endParaRPr lang="el-GR" sz="1600" b="1">
            <a:solidFill>
              <a:srgbClr val="FF0000"/>
            </a:solidFill>
          </a:endParaRPr>
        </a:p>
      </xdr:txBody>
    </xdr:sp>
    <xdr:clientData/>
  </xdr:twoCellAnchor>
  <xdr:twoCellAnchor>
    <xdr:from>
      <xdr:col>7</xdr:col>
      <xdr:colOff>57150</xdr:colOff>
      <xdr:row>51</xdr:row>
      <xdr:rowOff>0</xdr:rowOff>
    </xdr:from>
    <xdr:to>
      <xdr:col>16</xdr:col>
      <xdr:colOff>304800</xdr:colOff>
      <xdr:row>53</xdr:row>
      <xdr:rowOff>19050</xdr:rowOff>
    </xdr:to>
    <xdr:sp macro="" textlink="">
      <xdr:nvSpPr>
        <xdr:cNvPr id="16" name="TextBox 15"/>
        <xdr:cNvSpPr txBox="1"/>
      </xdr:nvSpPr>
      <xdr:spPr>
        <a:xfrm>
          <a:off x="5391150" y="10410825"/>
          <a:ext cx="3629025"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600" b="1"/>
            <a:t>ΕΚΤΥΠΩΣΗ  ΣΤΗΛΩΝ  ΤΥΠ  34 </a:t>
          </a:r>
        </a:p>
      </xdr:txBody>
    </xdr:sp>
    <xdr:clientData/>
  </xdr:twoCellAnchor>
  <xdr:oneCellAnchor>
    <xdr:from>
      <xdr:col>2</xdr:col>
      <xdr:colOff>0</xdr:colOff>
      <xdr:row>14</xdr:row>
      <xdr:rowOff>0</xdr:rowOff>
    </xdr:from>
    <xdr:ext cx="1438275" cy="571500"/>
    <xdr:pic>
      <xdr:nvPicPr>
        <xdr:cNvPr id="17" name="Εικόνα 16" descr="E:\( NAMO 2018 KYR - KYRBET )\KYR_GR\web2023\all games jifs\tzoker.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1025" y="2838450"/>
          <a:ext cx="1438275" cy="571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37</xdr:col>
      <xdr:colOff>19050</xdr:colOff>
      <xdr:row>1</xdr:row>
      <xdr:rowOff>76200</xdr:rowOff>
    </xdr:from>
    <xdr:to>
      <xdr:col>41</xdr:col>
      <xdr:colOff>9525</xdr:colOff>
      <xdr:row>4</xdr:row>
      <xdr:rowOff>180975</xdr:rowOff>
    </xdr:to>
    <xdr:sp macro="" textlink="">
      <xdr:nvSpPr>
        <xdr:cNvPr id="18" name="TextBox 17"/>
        <xdr:cNvSpPr txBox="1"/>
      </xdr:nvSpPr>
      <xdr:spPr>
        <a:xfrm>
          <a:off x="19059525" y="276225"/>
          <a:ext cx="4686300" cy="74295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800" b="1">
              <a:solidFill>
                <a:srgbClr val="66FFFF"/>
              </a:solidFill>
            </a:rPr>
            <a:t>ΛΙΣΤΑ  ΤΥΠΟΠΟΙΗΜΕΝΩΝ </a:t>
          </a:r>
        </a:p>
        <a:p>
          <a:pPr algn="ctr"/>
          <a:r>
            <a:rPr lang="el-GR" sz="1800" b="1">
              <a:solidFill>
                <a:srgbClr val="66FFFF"/>
              </a:solidFill>
            </a:rPr>
            <a:t>ΣΥΣΤΗΜΑΤΩΝ  ΟΠΑΠ</a:t>
          </a:r>
        </a:p>
      </xdr:txBody>
    </xdr:sp>
    <xdr:clientData/>
  </xdr:twoCellAnchor>
  <xdr:twoCellAnchor>
    <xdr:from>
      <xdr:col>2</xdr:col>
      <xdr:colOff>0</xdr:colOff>
      <xdr:row>39</xdr:row>
      <xdr:rowOff>0</xdr:rowOff>
    </xdr:from>
    <xdr:to>
      <xdr:col>4</xdr:col>
      <xdr:colOff>9525</xdr:colOff>
      <xdr:row>48</xdr:row>
      <xdr:rowOff>66675</xdr:rowOff>
    </xdr:to>
    <xdr:sp macro="" textlink="">
      <xdr:nvSpPr>
        <xdr:cNvPr id="19" name="TextBox 18"/>
        <xdr:cNvSpPr txBox="1"/>
      </xdr:nvSpPr>
      <xdr:spPr>
        <a:xfrm>
          <a:off x="581025" y="8086725"/>
          <a:ext cx="2257425" cy="1819275"/>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400" b="1">
              <a:solidFill>
                <a:srgbClr val="66FFFF"/>
              </a:solidFill>
            </a:rPr>
            <a:t>ΤΖΟΚΕΡ</a:t>
          </a:r>
          <a:r>
            <a:rPr lang="el-GR" sz="1400" b="1" baseline="0">
              <a:solidFill>
                <a:srgbClr val="66FFFF"/>
              </a:solidFill>
            </a:rPr>
            <a:t>  ΣΥΣΤΗΜΑΤΑ</a:t>
          </a:r>
        </a:p>
        <a:p>
          <a:r>
            <a:rPr lang="el-GR" sz="1400" b="1" baseline="0">
              <a:solidFill>
                <a:srgbClr val="FFFF00"/>
              </a:solidFill>
            </a:rPr>
            <a:t>Δείτε  τη Λίστα με Χιλιάδες Συστήματα  Μεταβλητά Δισμετάβλητα  Τρισμετάβλητα .Συστήματα με ενα Στάνταρ  με δυο  Στάνταρ  &amp;  Χιλιάδες  Αλλα</a:t>
          </a:r>
          <a:endParaRPr lang="el-GR" sz="1400" b="1">
            <a:solidFill>
              <a:srgbClr val="FFFF00"/>
            </a:solidFill>
          </a:endParaRPr>
        </a:p>
      </xdr:txBody>
    </xdr:sp>
    <xdr:clientData/>
  </xdr:twoCellAnchor>
  <xdr:twoCellAnchor>
    <xdr:from>
      <xdr:col>6</xdr:col>
      <xdr:colOff>504825</xdr:colOff>
      <xdr:row>62</xdr:row>
      <xdr:rowOff>161926</xdr:rowOff>
    </xdr:from>
    <xdr:to>
      <xdr:col>17</xdr:col>
      <xdr:colOff>714375</xdr:colOff>
      <xdr:row>66</xdr:row>
      <xdr:rowOff>66676</xdr:rowOff>
    </xdr:to>
    <xdr:sp macro="" textlink="">
      <xdr:nvSpPr>
        <xdr:cNvPr id="20" name="TextBox 19"/>
        <xdr:cNvSpPr txBox="1"/>
      </xdr:nvSpPr>
      <xdr:spPr>
        <a:xfrm>
          <a:off x="4562475" y="12734926"/>
          <a:ext cx="5238750" cy="666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0000"/>
              </a:solidFill>
            </a:rPr>
            <a:t>EXCEL:  </a:t>
          </a:r>
          <a:r>
            <a:rPr lang="el-GR" sz="1200" b="1">
              <a:solidFill>
                <a:srgbClr val="FF0000"/>
              </a:solidFill>
            </a:rPr>
            <a:t>ΓΙΑ</a:t>
          </a:r>
          <a:r>
            <a:rPr lang="el-GR" sz="1200" b="1" baseline="0">
              <a:solidFill>
                <a:srgbClr val="FF0000"/>
              </a:solidFill>
            </a:rPr>
            <a:t>  ΕΚΤΥΠΩΣΗ  ΣΤΗΛΩΝ  ΑΠΟ ΤΟ  ΜΕΝΟΥ  ΠΑΝΩ  ΑΡΙΣΤΕΡΑ  ΕΠΙΛΕΞΤΕ  ΑΡΧΕΙΟ .ΑΝΟΙΓΕΙ  ΜΙΑ  ΛΙΣΤΑ  &amp; ΕΠΙΛΕΓΟΥΜΕ  ΕΚΤΥΠΩΣΗ.ΜΕΤΑΦΕΡΕΣΤΕ  ΣΤΟ  ΜΕΝΟΥ  ΕΚΤΥΠΩΣΗ .ΑΠΟ ΕΔΩ  ΤΥΠΩΝΕΤΕ  ΣΕ  Α4  ΤΙΣ  ΣΤΗΛΕΣ .</a:t>
          </a:r>
          <a:endParaRPr lang="el-GR" sz="12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1162051</xdr:colOff>
      <xdr:row>7</xdr:row>
      <xdr:rowOff>66675</xdr:rowOff>
    </xdr:from>
    <xdr:to>
      <xdr:col>5</xdr:col>
      <xdr:colOff>647701</xdr:colOff>
      <xdr:row>13</xdr:row>
      <xdr:rowOff>142875</xdr:rowOff>
    </xdr:to>
    <xdr:sp macro="" textlink="">
      <xdr:nvSpPr>
        <xdr:cNvPr id="2" name="1 - Επεξήγηση με παραλληλόγραμμο"/>
        <xdr:cNvSpPr/>
      </xdr:nvSpPr>
      <xdr:spPr>
        <a:xfrm>
          <a:off x="5153026" y="1400175"/>
          <a:ext cx="1104900" cy="1219200"/>
        </a:xfrm>
        <a:prstGeom prst="wedgeRectCallout">
          <a:avLst>
            <a:gd name="adj1" fmla="val 19372"/>
            <a:gd name="adj2" fmla="val 68662"/>
          </a:avLst>
        </a:prstGeom>
        <a:solidFill>
          <a:srgbClr val="00FF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l-GR" sz="1600" b="1">
              <a:solidFill>
                <a:schemeClr val="tx1"/>
              </a:solidFill>
            </a:rPr>
            <a:t>ΠΟΣΟΙ</a:t>
          </a:r>
          <a:r>
            <a:rPr lang="el-GR" sz="1600" b="1" baseline="0">
              <a:solidFill>
                <a:schemeClr val="tx1"/>
              </a:solidFill>
            </a:rPr>
            <a:t>  ΑΡΙΘΜΟΙ  ΠΑΙΖΟΥΝ</a:t>
          </a:r>
          <a:endParaRPr lang="el-GR" sz="1600" b="1">
            <a:solidFill>
              <a:schemeClr val="tx1"/>
            </a:solidFill>
          </a:endParaRPr>
        </a:p>
      </xdr:txBody>
    </xdr:sp>
    <xdr:clientData/>
  </xdr:twoCellAnchor>
  <xdr:twoCellAnchor>
    <xdr:from>
      <xdr:col>5</xdr:col>
      <xdr:colOff>752475</xdr:colOff>
      <xdr:row>7</xdr:row>
      <xdr:rowOff>76199</xdr:rowOff>
    </xdr:from>
    <xdr:to>
      <xdr:col>6</xdr:col>
      <xdr:colOff>1076325</xdr:colOff>
      <xdr:row>13</xdr:row>
      <xdr:rowOff>123825</xdr:rowOff>
    </xdr:to>
    <xdr:sp macro="" textlink="">
      <xdr:nvSpPr>
        <xdr:cNvPr id="3" name="2 - Επεξήγηση με παραλληλόγραμμο"/>
        <xdr:cNvSpPr/>
      </xdr:nvSpPr>
      <xdr:spPr>
        <a:xfrm>
          <a:off x="6362700" y="1409699"/>
          <a:ext cx="1362075" cy="1190626"/>
        </a:xfrm>
        <a:prstGeom prst="wedgeRectCallout">
          <a:avLst>
            <a:gd name="adj1" fmla="val -20545"/>
            <a:gd name="adj2" fmla="val 70352"/>
          </a:avLst>
        </a:prstGeom>
        <a:solidFill>
          <a:srgbClr val="FFFF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lnSpc>
              <a:spcPts val="1400"/>
            </a:lnSpc>
          </a:pPr>
          <a:r>
            <a:rPr lang="el-GR" sz="1400" b="1">
              <a:solidFill>
                <a:schemeClr val="tx1"/>
              </a:solidFill>
            </a:rPr>
            <a:t>ΠΟΣΕΣ ΣΤΗΛΕΣ  ΕΙΝΑΙ  ΤΟ  ΣΥΣΤΗΜΑ</a:t>
          </a:r>
        </a:p>
      </xdr:txBody>
    </xdr:sp>
    <xdr:clientData/>
  </xdr:twoCellAnchor>
  <xdr:twoCellAnchor>
    <xdr:from>
      <xdr:col>3</xdr:col>
      <xdr:colOff>2047875</xdr:colOff>
      <xdr:row>7</xdr:row>
      <xdr:rowOff>76200</xdr:rowOff>
    </xdr:from>
    <xdr:to>
      <xdr:col>4</xdr:col>
      <xdr:colOff>1038225</xdr:colOff>
      <xdr:row>13</xdr:row>
      <xdr:rowOff>133350</xdr:rowOff>
    </xdr:to>
    <xdr:sp macro="" textlink="">
      <xdr:nvSpPr>
        <xdr:cNvPr id="4" name="3 - Επεξήγηση με παραλληλόγραμμο"/>
        <xdr:cNvSpPr/>
      </xdr:nvSpPr>
      <xdr:spPr>
        <a:xfrm>
          <a:off x="3286125" y="1409700"/>
          <a:ext cx="1743075" cy="1200150"/>
        </a:xfrm>
        <a:prstGeom prst="wedgeRectCallout">
          <a:avLst>
            <a:gd name="adj1" fmla="val 17561"/>
            <a:gd name="adj2" fmla="val 64222"/>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lnSpc>
              <a:spcPts val="1200"/>
            </a:lnSpc>
          </a:pPr>
          <a:r>
            <a:rPr lang="el-GR" sz="1400" b="1">
              <a:solidFill>
                <a:schemeClr val="bg1"/>
              </a:solidFill>
            </a:rPr>
            <a:t>ΑΝΑΠΤΥΞΗ</a:t>
          </a:r>
          <a:r>
            <a:rPr lang="el-GR" sz="1400" b="1" baseline="0">
              <a:solidFill>
                <a:schemeClr val="bg1"/>
              </a:solidFill>
            </a:rPr>
            <a:t> ΣΕ ...ΜΕΓΕΘΟΣ</a:t>
          </a:r>
        </a:p>
        <a:p>
          <a:pPr algn="ctr">
            <a:lnSpc>
              <a:spcPts val="1200"/>
            </a:lnSpc>
          </a:pPr>
          <a:r>
            <a:rPr lang="el-GR" sz="1400" b="1" baseline="0">
              <a:solidFill>
                <a:schemeClr val="bg1"/>
              </a:solidFill>
            </a:rPr>
            <a:t>ΣΤΗΛΗΣ </a:t>
          </a:r>
          <a:endParaRPr lang="el-GR" sz="1400" b="1">
            <a:solidFill>
              <a:schemeClr val="bg1"/>
            </a:solidFill>
          </a:endParaRPr>
        </a:p>
      </xdr:txBody>
    </xdr:sp>
    <xdr:clientData/>
  </xdr:twoCellAnchor>
  <xdr:twoCellAnchor>
    <xdr:from>
      <xdr:col>6</xdr:col>
      <xdr:colOff>1200150</xdr:colOff>
      <xdr:row>7</xdr:row>
      <xdr:rowOff>57150</xdr:rowOff>
    </xdr:from>
    <xdr:to>
      <xdr:col>7</xdr:col>
      <xdr:colOff>1676400</xdr:colOff>
      <xdr:row>13</xdr:row>
      <xdr:rowOff>180975</xdr:rowOff>
    </xdr:to>
    <xdr:sp macro="" textlink="">
      <xdr:nvSpPr>
        <xdr:cNvPr id="5" name="4 - Επεξήγηση με παραλληλόγραμμο"/>
        <xdr:cNvSpPr/>
      </xdr:nvSpPr>
      <xdr:spPr>
        <a:xfrm>
          <a:off x="7848600" y="1390650"/>
          <a:ext cx="1819275" cy="1266825"/>
        </a:xfrm>
        <a:prstGeom prst="wedgeRectCallout">
          <a:avLst>
            <a:gd name="adj1" fmla="val -20792"/>
            <a:gd name="adj2" fmla="val 62681"/>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l-GR" sz="1400" b="1">
              <a:solidFill>
                <a:schemeClr val="bg1"/>
              </a:solidFill>
            </a:rPr>
            <a:t>ΕΓΓΥΗΜΕΝΗ  ΕΛΑΧΙΣΤΗ  ΑΠΟΔΟΣΗ  ΤΟΥ ΣΥΣΤΗΜΑΤΟΣ</a:t>
          </a:r>
        </a:p>
      </xdr:txBody>
    </xdr:sp>
    <xdr:clientData/>
  </xdr:twoCellAnchor>
  <xdr:twoCellAnchor>
    <xdr:from>
      <xdr:col>2</xdr:col>
      <xdr:colOff>257175</xdr:colOff>
      <xdr:row>8</xdr:row>
      <xdr:rowOff>9525</xdr:rowOff>
    </xdr:from>
    <xdr:to>
      <xdr:col>3</xdr:col>
      <xdr:colOff>1952625</xdr:colOff>
      <xdr:row>13</xdr:row>
      <xdr:rowOff>57150</xdr:rowOff>
    </xdr:to>
    <xdr:sp macro="" textlink="">
      <xdr:nvSpPr>
        <xdr:cNvPr id="6" name="5 - Επεξήγηση με παραλληλόγραμμο"/>
        <xdr:cNvSpPr/>
      </xdr:nvSpPr>
      <xdr:spPr>
        <a:xfrm>
          <a:off x="1009650" y="1533525"/>
          <a:ext cx="2181225" cy="1000125"/>
        </a:xfrm>
        <a:prstGeom prst="wedgeRectCallout">
          <a:avLst>
            <a:gd name="adj1" fmla="val 20190"/>
            <a:gd name="adj2" fmla="val 77739"/>
          </a:avLst>
        </a:prstGeom>
        <a:solidFill>
          <a:srgbClr val="002060"/>
        </a:solidFill>
        <a:ln>
          <a:solidFill>
            <a:schemeClr val="bg1"/>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l-GR" sz="1200" b="1"/>
            <a:t>ΚΑΤΩ ΑΠΟ ΤΗΝ </a:t>
          </a:r>
          <a:r>
            <a:rPr lang="el-GR" sz="1200" b="1">
              <a:solidFill>
                <a:srgbClr val="FFFF00"/>
              </a:solidFill>
            </a:rPr>
            <a:t>ΚΑΤΗΓΟΡΙΑ</a:t>
          </a:r>
          <a:r>
            <a:rPr lang="el-GR" sz="1200" b="1"/>
            <a:t> ΣΥΣΤΗΜΑΤΩΝ ΑΝΑΦΕΡΕΤΑΙ</a:t>
          </a:r>
          <a:r>
            <a:rPr lang="el-GR" sz="1200" b="1" baseline="0"/>
            <a:t>  ΑΝ ΤΟ ΣΥΣΤΗΜΑ ΕΙΝΑΙ </a:t>
          </a:r>
          <a:r>
            <a:rPr lang="el-GR" sz="1200" b="1" baseline="0">
              <a:solidFill>
                <a:srgbClr val="00FFFF"/>
              </a:solidFill>
            </a:rPr>
            <a:t>ΜΕΤΑΒΛΗΤΟ</a:t>
          </a:r>
          <a:r>
            <a:rPr lang="el-GR" sz="1200" b="1" baseline="0"/>
            <a:t> η </a:t>
          </a:r>
          <a:r>
            <a:rPr lang="el-GR" sz="1200" b="1" baseline="0">
              <a:solidFill>
                <a:srgbClr val="FFFF00"/>
              </a:solidFill>
            </a:rPr>
            <a:t>ΔΙΣΜΕΤΑΒΛΗΤΟ</a:t>
          </a:r>
          <a:r>
            <a:rPr lang="el-GR" sz="1200" b="1" baseline="0"/>
            <a:t> η </a:t>
          </a:r>
          <a:r>
            <a:rPr lang="el-GR" sz="1200" b="1" baseline="0">
              <a:solidFill>
                <a:srgbClr val="00FF00"/>
              </a:solidFill>
            </a:rPr>
            <a:t>3 Στα 3... </a:t>
          </a:r>
          <a:endParaRPr lang="el-GR" sz="1200" b="1">
            <a:solidFill>
              <a:srgbClr val="00FF00"/>
            </a:solidFill>
          </a:endParaRPr>
        </a:p>
      </xdr:txBody>
    </xdr:sp>
    <xdr:clientData/>
  </xdr:twoCellAnchor>
  <xdr:twoCellAnchor>
    <xdr:from>
      <xdr:col>1</xdr:col>
      <xdr:colOff>285751</xdr:colOff>
      <xdr:row>12</xdr:row>
      <xdr:rowOff>171450</xdr:rowOff>
    </xdr:from>
    <xdr:to>
      <xdr:col>2</xdr:col>
      <xdr:colOff>219075</xdr:colOff>
      <xdr:row>14</xdr:row>
      <xdr:rowOff>95250</xdr:rowOff>
    </xdr:to>
    <xdr:sp macro="" textlink="">
      <xdr:nvSpPr>
        <xdr:cNvPr id="7" name="6 - Επεξήγηση με παραλληλόγραμμο"/>
        <xdr:cNvSpPr/>
      </xdr:nvSpPr>
      <xdr:spPr>
        <a:xfrm>
          <a:off x="428626" y="2457450"/>
          <a:ext cx="542924" cy="304800"/>
        </a:xfrm>
        <a:prstGeom prst="wedgeRectCallout">
          <a:avLst>
            <a:gd name="adj1" fmla="val -2651"/>
            <a:gd name="adj2" fmla="val 77885"/>
          </a:avLst>
        </a:prstGeom>
        <a:solidFill>
          <a:srgbClr val="00206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600" b="1">
              <a:solidFill>
                <a:srgbClr val="FFFF00"/>
              </a:solidFill>
            </a:rPr>
            <a:t>A/A</a:t>
          </a:r>
          <a:endParaRPr lang="el-GR" sz="1600" b="1">
            <a:solidFill>
              <a:srgbClr val="FFFF00"/>
            </a:solidFill>
          </a:endParaRPr>
        </a:p>
      </xdr:txBody>
    </xdr:sp>
    <xdr:clientData/>
  </xdr:twoCellAnchor>
  <xdr:twoCellAnchor>
    <xdr:from>
      <xdr:col>1</xdr:col>
      <xdr:colOff>85725</xdr:colOff>
      <xdr:row>0</xdr:row>
      <xdr:rowOff>114301</xdr:rowOff>
    </xdr:from>
    <xdr:to>
      <xdr:col>8</xdr:col>
      <xdr:colOff>76200</xdr:colOff>
      <xdr:row>7</xdr:row>
      <xdr:rowOff>9525</xdr:rowOff>
    </xdr:to>
    <xdr:sp macro="" textlink="">
      <xdr:nvSpPr>
        <xdr:cNvPr id="8" name="12 - TextBox"/>
        <xdr:cNvSpPr txBox="1"/>
      </xdr:nvSpPr>
      <xdr:spPr>
        <a:xfrm>
          <a:off x="228600" y="114301"/>
          <a:ext cx="9639300" cy="1228724"/>
        </a:xfrm>
        <a:prstGeom prst="rect">
          <a:avLst/>
        </a:prstGeom>
        <a:gradFill>
          <a:gsLst>
            <a:gs pos="0">
              <a:srgbClr val="000082"/>
            </a:gs>
            <a:gs pos="30000">
              <a:srgbClr val="66008F"/>
            </a:gs>
            <a:gs pos="64999">
              <a:srgbClr val="BA0066"/>
            </a:gs>
            <a:gs pos="89999">
              <a:srgbClr val="FF0000"/>
            </a:gs>
            <a:gs pos="100000">
              <a:srgbClr val="FF8200"/>
            </a:gs>
          </a:gsLst>
          <a:lin ang="5400000" scaled="0"/>
        </a:gra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l-GR" sz="3200" b="1">
              <a:solidFill>
                <a:srgbClr val="00FF00"/>
              </a:solidFill>
            </a:rPr>
            <a:t>202</a:t>
          </a:r>
          <a:r>
            <a:rPr lang="en-US" sz="3200" b="1">
              <a:solidFill>
                <a:srgbClr val="00FF00"/>
              </a:solidFill>
            </a:rPr>
            <a:t>4</a:t>
          </a:r>
          <a:r>
            <a:rPr lang="el-GR" sz="3200" b="1">
              <a:solidFill>
                <a:srgbClr val="00FF00"/>
              </a:solidFill>
            </a:rPr>
            <a:t> - 2025  ΠΡΟΓΡΑΜΜΑ</a:t>
          </a:r>
        </a:p>
        <a:p>
          <a:pPr algn="ctr"/>
          <a:r>
            <a:rPr lang="el-GR" sz="3200" b="1">
              <a:solidFill>
                <a:schemeClr val="bg1"/>
              </a:solidFill>
            </a:rPr>
            <a:t>ΔΗΜΙΟΥΡΓΙΑ</a:t>
          </a:r>
          <a:r>
            <a:rPr lang="el-GR" sz="3200" b="1" baseline="0">
              <a:solidFill>
                <a:schemeClr val="bg1"/>
              </a:solidFill>
            </a:rPr>
            <a:t>  </a:t>
          </a:r>
          <a:r>
            <a:rPr lang="el-GR" sz="3200" b="1">
              <a:solidFill>
                <a:schemeClr val="bg1"/>
              </a:solidFill>
            </a:rPr>
            <a:t>ΣΥΣΤΗΜΑΤΩΝ</a:t>
          </a:r>
          <a:r>
            <a:rPr lang="el-GR" sz="3200" b="1" baseline="0">
              <a:solidFill>
                <a:schemeClr val="bg1"/>
              </a:solidFill>
            </a:rPr>
            <a:t>     </a:t>
          </a:r>
          <a:r>
            <a:rPr lang="el-GR" sz="4000" b="1" baseline="0">
              <a:solidFill>
                <a:srgbClr val="00FFFF"/>
              </a:solidFill>
            </a:rPr>
            <a:t>ΤΖΟΚΕΡ </a:t>
          </a:r>
          <a:endParaRPr lang="el-GR" sz="4000" b="1">
            <a:solidFill>
              <a:srgbClr val="00FFFF"/>
            </a:solidFill>
          </a:endParaRPr>
        </a:p>
      </xdr:txBody>
    </xdr:sp>
    <xdr:clientData/>
  </xdr:twoCellAnchor>
  <xdr:twoCellAnchor>
    <xdr:from>
      <xdr:col>1</xdr:col>
      <xdr:colOff>419100</xdr:colOff>
      <xdr:row>15</xdr:row>
      <xdr:rowOff>95250</xdr:rowOff>
    </xdr:from>
    <xdr:to>
      <xdr:col>7</xdr:col>
      <xdr:colOff>2333625</xdr:colOff>
      <xdr:row>19</xdr:row>
      <xdr:rowOff>38099</xdr:rowOff>
    </xdr:to>
    <xdr:sp macro="" textlink="">
      <xdr:nvSpPr>
        <xdr:cNvPr id="9" name="TextBox 8"/>
        <xdr:cNvSpPr txBox="1"/>
      </xdr:nvSpPr>
      <xdr:spPr>
        <a:xfrm>
          <a:off x="561975" y="2952750"/>
          <a:ext cx="9229725" cy="704849"/>
        </a:xfrm>
        <a:prstGeom prst="rect">
          <a:avLst/>
        </a:prstGeom>
        <a:solidFill>
          <a:srgbClr val="FF0000"/>
        </a:solidFill>
        <a:ln w="9525" cmpd="sng">
          <a:solidFill>
            <a:schemeClr val="lt1">
              <a:shade val="50000"/>
            </a:schemeClr>
          </a:solidFill>
        </a:ln>
        <a:scene3d>
          <a:camera prst="perspectiveFron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800" b="1">
              <a:solidFill>
                <a:schemeClr val="bg1"/>
              </a:solidFill>
            </a:rPr>
            <a:t>ΚΑΘΕ ΣΥΣΤΗΜΑ ΣΤΗ ΛΙΣΤΑ  ΕΧΕΙ  ΑΡΙΣΤΕΡΑ  Α/Α  &amp;</a:t>
          </a:r>
          <a:r>
            <a:rPr lang="el-GR" sz="1800" b="1" baseline="0">
              <a:solidFill>
                <a:schemeClr val="bg1"/>
              </a:solidFill>
            </a:rPr>
            <a:t> ΑΠΟ  ΚΑΤΩ  ΕΝΑΝ  ΑΡΙΘΜΟ  π.χ  </a:t>
          </a:r>
        </a:p>
        <a:p>
          <a:pPr algn="ctr"/>
          <a:r>
            <a:rPr lang="el-GR" sz="1800" b="1" baseline="0">
              <a:solidFill>
                <a:schemeClr val="bg1"/>
              </a:solidFill>
            </a:rPr>
            <a:t>Μ-14 (ΜΕΤΑΒΛΗΤΟ ΣΥΣΤΗΜΑ 14 ΑΡΙΘΜΩΝ ΜΕ  69  ΣΤΗΛΕΣ ) </a:t>
          </a:r>
          <a:endParaRPr lang="el-GR" sz="1800" b="1">
            <a:solidFill>
              <a:schemeClr val="bg1"/>
            </a:solidFill>
          </a:endParaRPr>
        </a:p>
      </xdr:txBody>
    </xdr:sp>
    <xdr:clientData/>
  </xdr:twoCellAnchor>
  <xdr:twoCellAnchor>
    <xdr:from>
      <xdr:col>2</xdr:col>
      <xdr:colOff>19050</xdr:colOff>
      <xdr:row>39</xdr:row>
      <xdr:rowOff>123826</xdr:rowOff>
    </xdr:from>
    <xdr:to>
      <xdr:col>8</xdr:col>
      <xdr:colOff>9525</xdr:colOff>
      <xdr:row>49</xdr:row>
      <xdr:rowOff>161925</xdr:rowOff>
    </xdr:to>
    <xdr:sp macro="" textlink="">
      <xdr:nvSpPr>
        <xdr:cNvPr id="10" name="5 - TextBox"/>
        <xdr:cNvSpPr txBox="1"/>
      </xdr:nvSpPr>
      <xdr:spPr>
        <a:xfrm>
          <a:off x="771525" y="7553326"/>
          <a:ext cx="9029700" cy="1943099"/>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chemeClr val="bg1"/>
              </a:solidFill>
            </a:rPr>
            <a:t>ΣΥΣΤΗΜΑΤΑ   </a:t>
          </a:r>
          <a:r>
            <a:rPr lang="el-GR" sz="2000" b="1">
              <a:solidFill>
                <a:srgbClr val="00FFFF"/>
              </a:solidFill>
            </a:rPr>
            <a:t>ΜΕΤΑΒΛΗΤΑ   ΓΙΑ  100%   4άρι</a:t>
          </a:r>
          <a:r>
            <a:rPr lang="en-US" sz="2000" b="1">
              <a:solidFill>
                <a:srgbClr val="00FFFF"/>
              </a:solidFill>
            </a:rPr>
            <a:t>-</a:t>
          </a:r>
          <a:r>
            <a:rPr lang="el-GR" sz="2000" b="1">
              <a:solidFill>
                <a:srgbClr val="00FFFF"/>
              </a:solidFill>
            </a:rPr>
            <a:t>α  &amp; </a:t>
          </a:r>
          <a:r>
            <a:rPr lang="el-GR" sz="2000" b="1">
              <a:solidFill>
                <a:schemeClr val="bg1"/>
              </a:solidFill>
            </a:rPr>
            <a:t>Ανω   </a:t>
          </a:r>
        </a:p>
        <a:p>
          <a:pPr algn="ctr"/>
          <a:r>
            <a:rPr lang="el-GR" sz="1400" b="1">
              <a:solidFill>
                <a:srgbClr val="00FF00"/>
              </a:solidFill>
            </a:rPr>
            <a:t>ΡΕΚΟΡ</a:t>
          </a:r>
          <a:r>
            <a:rPr lang="el-GR" sz="1400" b="1" baseline="0">
              <a:solidFill>
                <a:srgbClr val="00FF00"/>
              </a:solidFill>
            </a:rPr>
            <a:t>   ΜΕΙΩΣΗΣ   ΣΤΗΛΩΝ</a:t>
          </a:r>
        </a:p>
        <a:p>
          <a:pPr algn="ctr"/>
          <a:r>
            <a:rPr lang="el-GR" sz="1600" b="1" baseline="0">
              <a:solidFill>
                <a:srgbClr val="FFFF00"/>
              </a:solidFill>
              <a:latin typeface="+mn-lt"/>
              <a:ea typeface="+mn-ea"/>
              <a:cs typeface="+mn-cs"/>
            </a:rPr>
            <a:t>ΣΕ ΟΛΑ ΤΑ ΣΥΣΤΗΜΑΤΑ  ΠΟΥ ΣΑΣ ΠΑΡΑΔΙΔΟΥΜΕ  ΑΝΑΦΕΡΟΝΤΑΙ  ΑΝΑΛΥΤΙΚΑ  ΤΑ ΠΟΣΟΣΤΑ  </a:t>
          </a:r>
        </a:p>
        <a:p>
          <a:pPr algn="ctr"/>
          <a:r>
            <a:rPr lang="el-GR" sz="1600" b="1" baseline="0">
              <a:solidFill>
                <a:srgbClr val="FFFF00"/>
              </a:solidFill>
              <a:latin typeface="+mn-lt"/>
              <a:ea typeface="+mn-ea"/>
              <a:cs typeface="+mn-cs"/>
            </a:rPr>
            <a:t>ΓΙΑ  5άρι    4άρι-α   3άρι-α   </a:t>
          </a:r>
        </a:p>
        <a:p>
          <a:pPr algn="ctr"/>
          <a:r>
            <a:rPr lang="el-GR" sz="1400" b="1" baseline="0">
              <a:solidFill>
                <a:schemeClr val="bg1"/>
              </a:solidFill>
              <a:latin typeface="+mn-lt"/>
              <a:ea typeface="+mn-ea"/>
              <a:cs typeface="+mn-cs"/>
            </a:rPr>
            <a:t>ΑΝ  ΠΙΑΣΟΥΜΕ ΚΑΙ ΤΟ ΤΖΟΚΕΡ  ΤΟΤΕ ΘΑ  ΕΧΟΥΜΕ ΕΠΙΤΥΧΙΕΣ  </a:t>
          </a:r>
          <a:r>
            <a:rPr lang="el-GR" sz="1600" b="1" baseline="0">
              <a:solidFill>
                <a:schemeClr val="bg1"/>
              </a:solidFill>
              <a:latin typeface="+mn-lt"/>
              <a:ea typeface="+mn-ea"/>
              <a:cs typeface="+mn-cs"/>
            </a:rPr>
            <a:t>100 %   5αρι + 1</a:t>
          </a:r>
          <a:r>
            <a:rPr lang="en-US" sz="1600" b="1" baseline="0">
              <a:solidFill>
                <a:schemeClr val="bg1"/>
              </a:solidFill>
              <a:latin typeface="+mn-lt"/>
              <a:ea typeface="+mn-ea"/>
              <a:cs typeface="+mn-cs"/>
            </a:rPr>
            <a:t>  </a:t>
          </a:r>
          <a:r>
            <a:rPr lang="el-GR" sz="1600" b="1" baseline="0">
              <a:solidFill>
                <a:schemeClr val="bg1"/>
              </a:solidFill>
              <a:latin typeface="+mn-lt"/>
              <a:ea typeface="+mn-ea"/>
              <a:cs typeface="+mn-cs"/>
            </a:rPr>
            <a:t>η</a:t>
          </a:r>
          <a:r>
            <a:rPr lang="en-US" sz="1600" b="1" baseline="0">
              <a:solidFill>
                <a:schemeClr val="bg1"/>
              </a:solidFill>
              <a:latin typeface="+mn-lt"/>
              <a:ea typeface="+mn-ea"/>
              <a:cs typeface="+mn-cs"/>
            </a:rPr>
            <a:t>   </a:t>
          </a:r>
          <a:r>
            <a:rPr lang="el-GR" sz="1600" b="1" baseline="0">
              <a:solidFill>
                <a:schemeClr val="bg1"/>
              </a:solidFill>
              <a:latin typeface="+mn-lt"/>
              <a:ea typeface="+mn-ea"/>
              <a:cs typeface="+mn-cs"/>
            </a:rPr>
            <a:t>4αρι</a:t>
          </a:r>
          <a:r>
            <a:rPr lang="en-US" sz="1600" b="1" baseline="0">
              <a:solidFill>
                <a:schemeClr val="bg1"/>
              </a:solidFill>
              <a:latin typeface="+mn-lt"/>
              <a:ea typeface="+mn-ea"/>
              <a:cs typeface="+mn-cs"/>
            </a:rPr>
            <a:t>-</a:t>
          </a:r>
          <a:r>
            <a:rPr lang="el-GR" sz="1600" b="1" baseline="0">
              <a:solidFill>
                <a:schemeClr val="bg1"/>
              </a:solidFill>
              <a:latin typeface="+mn-lt"/>
              <a:ea typeface="+mn-ea"/>
              <a:cs typeface="+mn-cs"/>
            </a:rPr>
            <a:t>α + </a:t>
          </a:r>
          <a:r>
            <a:rPr lang="el-GR" sz="1800" b="1" baseline="0">
              <a:solidFill>
                <a:schemeClr val="bg1"/>
              </a:solidFill>
              <a:latin typeface="+mn-lt"/>
              <a:ea typeface="+mn-ea"/>
              <a:cs typeface="+mn-cs"/>
            </a:rPr>
            <a:t>1 </a:t>
          </a:r>
        </a:p>
        <a:p>
          <a:pPr algn="ctr"/>
          <a:endParaRPr lang="en-US" sz="1600" b="1" baseline="0">
            <a:solidFill>
              <a:schemeClr val="bg1"/>
            </a:solidFill>
            <a:latin typeface="+mn-lt"/>
            <a:ea typeface="+mn-ea"/>
            <a:cs typeface="+mn-cs"/>
          </a:endParaRPr>
        </a:p>
        <a:p>
          <a:pPr algn="ctr"/>
          <a:r>
            <a:rPr lang="el-GR" sz="1800" b="1" baseline="0">
              <a:solidFill>
                <a:schemeClr val="bg1"/>
              </a:solidFill>
              <a:latin typeface="+mn-lt"/>
              <a:ea typeface="+mn-ea"/>
              <a:cs typeface="+mn-cs"/>
            </a:rPr>
            <a:t>ΓΙΑ ΠΛΗΡΟΦΟΡΙΕΣ    ΚΑΤΑΣΚΕΥΗ </a:t>
          </a:r>
          <a:r>
            <a:rPr lang="en-US" sz="1800" b="1" baseline="0">
              <a:solidFill>
                <a:schemeClr val="bg1"/>
              </a:solidFill>
              <a:latin typeface="+mn-lt"/>
              <a:ea typeface="+mn-ea"/>
              <a:cs typeface="+mn-cs"/>
            </a:rPr>
            <a:t> &amp; </a:t>
          </a:r>
          <a:r>
            <a:rPr lang="el-GR" sz="1800" b="1" baseline="0">
              <a:solidFill>
                <a:schemeClr val="bg1"/>
              </a:solidFill>
              <a:latin typeface="+mn-lt"/>
              <a:ea typeface="+mn-ea"/>
              <a:cs typeface="+mn-cs"/>
            </a:rPr>
            <a:t>ΠΑΡΑΔΟΣΗ  ΣΥΣΤΗΜΑΤΩΝ  </a:t>
          </a:r>
          <a:r>
            <a:rPr lang="en-US" sz="1800" b="1" baseline="0">
              <a:solidFill>
                <a:schemeClr val="bg1"/>
              </a:solidFill>
              <a:latin typeface="+mn-lt"/>
              <a:ea typeface="+mn-ea"/>
              <a:cs typeface="+mn-cs"/>
            </a:rPr>
            <a:t>KYR@KYR.GR</a:t>
          </a:r>
          <a:r>
            <a:rPr lang="el-GR" sz="1800" b="1" baseline="0">
              <a:solidFill>
                <a:schemeClr val="bg1"/>
              </a:solidFill>
              <a:latin typeface="+mn-lt"/>
              <a:ea typeface="+mn-ea"/>
              <a:cs typeface="+mn-cs"/>
            </a:rPr>
            <a:t>   </a:t>
          </a:r>
        </a:p>
        <a:p>
          <a:pPr algn="l"/>
          <a:endParaRPr lang="el-GR" sz="1050" b="1"/>
        </a:p>
      </xdr:txBody>
    </xdr:sp>
    <xdr:clientData/>
  </xdr:twoCellAnchor>
  <xdr:twoCellAnchor>
    <xdr:from>
      <xdr:col>1</xdr:col>
      <xdr:colOff>400050</xdr:colOff>
      <xdr:row>19</xdr:row>
      <xdr:rowOff>95250</xdr:rowOff>
    </xdr:from>
    <xdr:to>
      <xdr:col>7</xdr:col>
      <xdr:colOff>1704975</xdr:colOff>
      <xdr:row>39</xdr:row>
      <xdr:rowOff>57150</xdr:rowOff>
    </xdr:to>
    <xdr:sp macro="" textlink="">
      <xdr:nvSpPr>
        <xdr:cNvPr id="11" name="1 - TextBox"/>
        <xdr:cNvSpPr txBox="1"/>
      </xdr:nvSpPr>
      <xdr:spPr>
        <a:xfrm>
          <a:off x="542925" y="3714750"/>
          <a:ext cx="9153525" cy="377190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400" b="1">
              <a:solidFill>
                <a:srgbClr val="FFFF00"/>
              </a:solidFill>
            </a:rPr>
            <a:t>ΚΑΤΑΣΚΕΥΗ</a:t>
          </a:r>
          <a:r>
            <a:rPr lang="el-GR" sz="2400" b="1" baseline="0">
              <a:solidFill>
                <a:srgbClr val="00FFFF"/>
              </a:solidFill>
            </a:rPr>
            <a:t>   ΣΥΣΤΗΜΑΤΩΝ  ΤΖΟΚΕΡ  </a:t>
          </a:r>
          <a:endParaRPr lang="en-US" sz="2400" b="1" baseline="0">
            <a:solidFill>
              <a:srgbClr val="00FFFF"/>
            </a:solidFill>
          </a:endParaRPr>
        </a:p>
        <a:p>
          <a:pPr algn="l"/>
          <a:r>
            <a:rPr lang="el-GR" sz="2400" b="1" baseline="0">
              <a:solidFill>
                <a:srgbClr val="00FFFF"/>
              </a:solidFill>
            </a:rPr>
            <a:t>Οποιο Σύστημα  Σας Ενδιαφέρει  απο την Παρακάτω Λίστα Σας το Παραδίδουμε  Αμεσα με Διαλογή  &amp;  Αναλυτικές Αποδόσεις.  </a:t>
          </a:r>
        </a:p>
        <a:p>
          <a:pPr algn="ctr"/>
          <a:r>
            <a:rPr lang="el-GR" sz="2400" b="1" baseline="0">
              <a:solidFill>
                <a:srgbClr val="FFFF00"/>
              </a:solidFill>
            </a:rPr>
            <a:t>1990</a:t>
          </a:r>
          <a:r>
            <a:rPr lang="el-GR" sz="2400" b="1" baseline="0">
              <a:solidFill>
                <a:schemeClr val="bg1"/>
              </a:solidFill>
            </a:rPr>
            <a:t> Δημιουργήσαμε  μια  Λίστα  με  Περισσότερα απο 10.000  Συστήματα</a:t>
          </a:r>
          <a:r>
            <a:rPr lang="en-US" sz="2400" b="1" baseline="0">
              <a:solidFill>
                <a:schemeClr val="bg1"/>
              </a:solidFill>
            </a:rPr>
            <a:t> </a:t>
          </a:r>
          <a:r>
            <a:rPr lang="el-GR" sz="2400" b="1" baseline="0">
              <a:solidFill>
                <a:schemeClr val="bg1"/>
              </a:solidFill>
            </a:rPr>
            <a:t> με Παγκόσμιο</a:t>
          </a:r>
          <a:r>
            <a:rPr lang="en-US" sz="2400" b="1" baseline="0">
              <a:solidFill>
                <a:schemeClr val="bg1"/>
              </a:solidFill>
            </a:rPr>
            <a:t> </a:t>
          </a:r>
          <a:r>
            <a:rPr lang="el-GR" sz="2400" b="1" baseline="0">
              <a:solidFill>
                <a:schemeClr val="bg1"/>
              </a:solidFill>
            </a:rPr>
            <a:t> Ρεκόρ Οικονομίας. </a:t>
          </a:r>
        </a:p>
        <a:p>
          <a:pPr algn="ctr"/>
          <a:r>
            <a:rPr lang="el-GR" sz="2400" b="1" baseline="0">
              <a:solidFill>
                <a:schemeClr val="bg1"/>
              </a:solidFill>
            </a:rPr>
            <a:t>Επιλέξτε τα Συστήματα που Σας  Ενδιαφέρουν &amp; σας Δίνουμε Προσφορά  </a:t>
          </a:r>
          <a:r>
            <a:rPr lang="en-US" sz="2400" b="1" baseline="0">
              <a:solidFill>
                <a:schemeClr val="bg1"/>
              </a:solidFill>
            </a:rPr>
            <a:t>Email  kyr&amp;kyr.gr  </a:t>
          </a:r>
          <a:r>
            <a:rPr lang="el-GR" sz="2400" b="1" baseline="0">
              <a:solidFill>
                <a:schemeClr val="bg1"/>
              </a:solidFill>
            </a:rPr>
            <a:t>τηλ  6944 701 404</a:t>
          </a:r>
          <a:endParaRPr lang="en-US" sz="2400" b="1" baseline="0">
            <a:solidFill>
              <a:schemeClr val="bg1"/>
            </a:solidFill>
          </a:endParaRPr>
        </a:p>
        <a:p>
          <a:pPr algn="ctr"/>
          <a:r>
            <a:rPr lang="el-GR" sz="2400" b="1" baseline="0">
              <a:solidFill>
                <a:schemeClr val="bg1"/>
              </a:solidFill>
            </a:rPr>
            <a:t>ΣΥΣΤΗΜΑΤΑ</a:t>
          </a:r>
          <a:r>
            <a:rPr lang="en-US" sz="2400" b="1" baseline="0">
              <a:solidFill>
                <a:schemeClr val="bg1"/>
              </a:solidFill>
            </a:rPr>
            <a:t>:</a:t>
          </a:r>
          <a:r>
            <a:rPr lang="el-GR" sz="2400" b="1" baseline="0">
              <a:solidFill>
                <a:schemeClr val="bg1"/>
              </a:solidFill>
            </a:rPr>
            <a:t> </a:t>
          </a:r>
          <a:r>
            <a:rPr lang="el-GR" sz="2400" b="1" baseline="0">
              <a:solidFill>
                <a:srgbClr val="FFFF00"/>
              </a:solidFill>
            </a:rPr>
            <a:t>Καλύπτουμε Ολες  τις Κατηγορίες</a:t>
          </a:r>
        </a:p>
        <a:p>
          <a:pPr algn="ctr"/>
          <a:r>
            <a:rPr lang="el-GR" sz="2400" b="1" baseline="0">
              <a:solidFill>
                <a:schemeClr val="bg1"/>
              </a:solidFill>
            </a:rPr>
            <a:t>4/5,</a:t>
          </a:r>
          <a:r>
            <a:rPr lang="el-GR" sz="2400" b="1" baseline="0">
              <a:solidFill>
                <a:srgbClr val="FFFF00"/>
              </a:solidFill>
            </a:rPr>
            <a:t>  4/4,  </a:t>
          </a:r>
          <a:r>
            <a:rPr lang="el-GR" sz="2400" b="1" baseline="0">
              <a:solidFill>
                <a:schemeClr val="bg1"/>
              </a:solidFill>
            </a:rPr>
            <a:t>3/3,</a:t>
          </a:r>
          <a:r>
            <a:rPr lang="el-GR" sz="2400" b="1" baseline="0">
              <a:solidFill>
                <a:srgbClr val="FFFF00"/>
              </a:solidFill>
            </a:rPr>
            <a:t>  3/4,  </a:t>
          </a:r>
          <a:r>
            <a:rPr lang="el-GR" sz="2400" b="1" baseline="0">
              <a:solidFill>
                <a:schemeClr val="bg1"/>
              </a:solidFill>
            </a:rPr>
            <a:t>3/5,</a:t>
          </a:r>
          <a:r>
            <a:rPr lang="el-GR" sz="2400" b="1" baseline="0">
              <a:solidFill>
                <a:srgbClr val="FFFF00"/>
              </a:solidFill>
            </a:rPr>
            <a:t>  2/2,  </a:t>
          </a:r>
          <a:r>
            <a:rPr lang="el-GR" sz="2400" b="1" baseline="0">
              <a:solidFill>
                <a:schemeClr val="bg1"/>
              </a:solidFill>
            </a:rPr>
            <a:t>2/3,</a:t>
          </a:r>
          <a:r>
            <a:rPr lang="el-GR" sz="2400" b="1" baseline="0">
              <a:solidFill>
                <a:srgbClr val="FFFF00"/>
              </a:solidFill>
            </a:rPr>
            <a:t>  2/4,  </a:t>
          </a:r>
          <a:r>
            <a:rPr lang="el-GR" sz="2400" b="1" baseline="0">
              <a:solidFill>
                <a:schemeClr val="bg1"/>
              </a:solidFill>
            </a:rPr>
            <a:t>2/5, </a:t>
          </a:r>
        </a:p>
        <a:p>
          <a:pPr algn="ctr"/>
          <a:r>
            <a:rPr lang="el-GR" sz="2400" b="1" baseline="0">
              <a:solidFill>
                <a:srgbClr val="FFFF00"/>
              </a:solidFill>
            </a:rPr>
            <a:t>Επιπλέον  Συστήματα  Μεικτά &amp; Ενισχυμένα  </a:t>
          </a:r>
        </a:p>
        <a:p>
          <a:pPr algn="ctr"/>
          <a:endParaRPr lang="el-GR" sz="2400" b="1" baseline="0">
            <a:solidFill>
              <a:schemeClr val="bg1"/>
            </a:solidFill>
          </a:endParaRPr>
        </a:p>
        <a:p>
          <a:pPr algn="ctr"/>
          <a:endParaRPr lang="el-GR" sz="2400" b="1" baseline="0">
            <a:solidFill>
              <a:schemeClr val="bg1"/>
            </a:solidFill>
          </a:endParaRPr>
        </a:p>
        <a:p>
          <a:pPr algn="ctr"/>
          <a:endParaRPr lang="el-GR" sz="2400" b="1">
            <a:solidFill>
              <a:schemeClr val="bg1"/>
            </a:solidFill>
          </a:endParaRPr>
        </a:p>
      </xdr:txBody>
    </xdr:sp>
    <xdr:clientData/>
  </xdr:twoCellAnchor>
  <xdr:twoCellAnchor>
    <xdr:from>
      <xdr:col>2</xdr:col>
      <xdr:colOff>257175</xdr:colOff>
      <xdr:row>91</xdr:row>
      <xdr:rowOff>38100</xdr:rowOff>
    </xdr:from>
    <xdr:to>
      <xdr:col>7</xdr:col>
      <xdr:colOff>1581149</xdr:colOff>
      <xdr:row>96</xdr:row>
      <xdr:rowOff>142876</xdr:rowOff>
    </xdr:to>
    <xdr:sp macro="" textlink="">
      <xdr:nvSpPr>
        <xdr:cNvPr id="12" name="9 - TextBox"/>
        <xdr:cNvSpPr txBox="1"/>
      </xdr:nvSpPr>
      <xdr:spPr>
        <a:xfrm>
          <a:off x="1009650" y="18107025"/>
          <a:ext cx="8562974" cy="1057276"/>
        </a:xfrm>
        <a:prstGeom prst="rect">
          <a:avLst/>
        </a:prstGeom>
        <a:solidFill>
          <a:srgbClr val="00FFFF"/>
        </a:solidFill>
        <a:ln w="50800" cmpd="thinThick">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1600" b="1"/>
            <a:t>14   ΑΡΙΘΜΟΙ</a:t>
          </a:r>
          <a:r>
            <a:rPr lang="el-GR" sz="1600" b="1" baseline="0"/>
            <a:t>     ΣΤΗΛΕΣ    69    ΔΕΛΤΙΑ    12</a:t>
          </a:r>
          <a:endParaRPr lang="el-GR" sz="1600" b="1"/>
        </a:p>
        <a:p>
          <a:pPr algn="ctr"/>
          <a:r>
            <a:rPr lang="en-US" sz="1400" b="1"/>
            <a:t>ME   5    </a:t>
          </a:r>
          <a:r>
            <a:rPr lang="el-GR" sz="1400" b="1"/>
            <a:t>ΕΠΙΤΥΧΙΕΣ</a:t>
          </a:r>
          <a:r>
            <a:rPr lang="el-GR" sz="1400" b="1" baseline="0"/>
            <a:t>    100%   1 - 6  4άρια      ΠΟΣΟΣΤΑ   ΓΙΑ   5άρι     3,45% </a:t>
          </a:r>
        </a:p>
        <a:p>
          <a:pPr marL="0" marR="0" indent="0" algn="ctr" defTabSz="914400" eaLnBrk="1" fontAlgn="auto" latinLnBrk="0" hangingPunct="1">
            <a:lnSpc>
              <a:spcPct val="100000"/>
            </a:lnSpc>
            <a:spcBef>
              <a:spcPts val="0"/>
            </a:spcBef>
            <a:spcAft>
              <a:spcPts val="0"/>
            </a:spcAft>
            <a:buClrTx/>
            <a:buSzTx/>
            <a:buFontTx/>
            <a:buNone/>
            <a:tabLst/>
            <a:defRPr/>
          </a:pPr>
          <a:r>
            <a:rPr lang="el-GR" sz="1400" b="1">
              <a:solidFill>
                <a:schemeClr val="dk1"/>
              </a:solidFill>
              <a:latin typeface="+mn-lt"/>
              <a:ea typeface="+mn-ea"/>
              <a:cs typeface="+mn-cs"/>
            </a:rPr>
            <a:t>  </a:t>
          </a:r>
          <a:r>
            <a:rPr lang="en-US" sz="1400" b="1">
              <a:solidFill>
                <a:schemeClr val="dk1"/>
              </a:solidFill>
              <a:latin typeface="+mn-lt"/>
              <a:ea typeface="+mn-ea"/>
              <a:cs typeface="+mn-cs"/>
            </a:rPr>
            <a:t>ME   </a:t>
          </a:r>
          <a:r>
            <a:rPr lang="el-GR" sz="1400" b="1">
              <a:solidFill>
                <a:schemeClr val="dk1"/>
              </a:solidFill>
              <a:latin typeface="+mn-lt"/>
              <a:ea typeface="+mn-ea"/>
              <a:cs typeface="+mn-cs"/>
            </a:rPr>
            <a:t>4</a:t>
          </a:r>
          <a:r>
            <a:rPr lang="en-US" sz="1400" b="1">
              <a:solidFill>
                <a:schemeClr val="dk1"/>
              </a:solidFill>
              <a:latin typeface="+mn-lt"/>
              <a:ea typeface="+mn-ea"/>
              <a:cs typeface="+mn-cs"/>
            </a:rPr>
            <a:t>    </a:t>
          </a:r>
          <a:r>
            <a:rPr lang="el-GR" sz="1400" b="1">
              <a:solidFill>
                <a:schemeClr val="dk1"/>
              </a:solidFill>
              <a:latin typeface="+mn-lt"/>
              <a:ea typeface="+mn-ea"/>
              <a:cs typeface="+mn-cs"/>
            </a:rPr>
            <a:t>ΕΠΙΤΥΧΙΕΣ</a:t>
          </a:r>
          <a:r>
            <a:rPr lang="el-GR" sz="1400" b="1" baseline="0">
              <a:solidFill>
                <a:schemeClr val="dk1"/>
              </a:solidFill>
              <a:latin typeface="+mn-lt"/>
              <a:ea typeface="+mn-ea"/>
              <a:cs typeface="+mn-cs"/>
            </a:rPr>
            <a:t>     31,67%   1 </a:t>
          </a:r>
          <a:r>
            <a:rPr lang="en-US" sz="1400" b="1" baseline="0">
              <a:solidFill>
                <a:schemeClr val="dk1"/>
              </a:solidFill>
              <a:latin typeface="+mn-lt"/>
              <a:ea typeface="+mn-ea"/>
              <a:cs typeface="+mn-cs"/>
            </a:rPr>
            <a:t>- </a:t>
          </a:r>
          <a:r>
            <a:rPr lang="el-GR" sz="1400" b="1" baseline="0">
              <a:solidFill>
                <a:schemeClr val="dk1"/>
              </a:solidFill>
              <a:latin typeface="+mn-lt"/>
              <a:ea typeface="+mn-ea"/>
              <a:cs typeface="+mn-cs"/>
            </a:rPr>
            <a:t>2</a:t>
          </a:r>
          <a:r>
            <a:rPr lang="en-US" sz="1400" b="1" baseline="0">
              <a:solidFill>
                <a:schemeClr val="dk1"/>
              </a:solidFill>
              <a:latin typeface="+mn-lt"/>
              <a:ea typeface="+mn-ea"/>
              <a:cs typeface="+mn-cs"/>
            </a:rPr>
            <a:t> </a:t>
          </a:r>
          <a:r>
            <a:rPr lang="el-GR" sz="1400" b="1" baseline="0">
              <a:solidFill>
                <a:schemeClr val="dk1"/>
              </a:solidFill>
              <a:latin typeface="+mn-lt"/>
              <a:ea typeface="+mn-ea"/>
              <a:cs typeface="+mn-cs"/>
            </a:rPr>
            <a:t> 4άρια      ΠΟΣΟΣΤΑ   ΓΙΑ   5 - 11  3άρια     100%</a:t>
          </a:r>
          <a:endParaRPr lang="el-GR" sz="1400" b="1"/>
        </a:p>
        <a:p>
          <a:pPr marL="0" marR="0" indent="0" algn="ctr" defTabSz="914400" eaLnBrk="1" fontAlgn="auto" latinLnBrk="0" hangingPunct="1">
            <a:lnSpc>
              <a:spcPct val="100000"/>
            </a:lnSpc>
            <a:spcBef>
              <a:spcPts val="0"/>
            </a:spcBef>
            <a:spcAft>
              <a:spcPts val="0"/>
            </a:spcAft>
            <a:buClrTx/>
            <a:buSzTx/>
            <a:buFontTx/>
            <a:buNone/>
            <a:tabLst/>
            <a:defRPr/>
          </a:pPr>
          <a:r>
            <a:rPr lang="en-US" sz="1400" b="1">
              <a:solidFill>
                <a:schemeClr val="dk1"/>
              </a:solidFill>
              <a:latin typeface="+mn-lt"/>
              <a:ea typeface="+mn-ea"/>
              <a:cs typeface="+mn-cs"/>
            </a:rPr>
            <a:t>ME   </a:t>
          </a:r>
          <a:r>
            <a:rPr lang="el-GR" sz="1400" b="1">
              <a:solidFill>
                <a:schemeClr val="dk1"/>
              </a:solidFill>
              <a:latin typeface="+mn-lt"/>
              <a:ea typeface="+mn-ea"/>
              <a:cs typeface="+mn-cs"/>
            </a:rPr>
            <a:t>3</a:t>
          </a:r>
          <a:r>
            <a:rPr lang="en-US" sz="1400" b="1">
              <a:solidFill>
                <a:schemeClr val="dk1"/>
              </a:solidFill>
              <a:latin typeface="+mn-lt"/>
              <a:ea typeface="+mn-ea"/>
              <a:cs typeface="+mn-cs"/>
            </a:rPr>
            <a:t>    </a:t>
          </a:r>
          <a:r>
            <a:rPr lang="el-GR" sz="1400" b="1">
              <a:solidFill>
                <a:schemeClr val="dk1"/>
              </a:solidFill>
              <a:latin typeface="+mn-lt"/>
              <a:ea typeface="+mn-ea"/>
              <a:cs typeface="+mn-cs"/>
            </a:rPr>
            <a:t>ΕΠΙΤΥΧΙΕΣ</a:t>
          </a:r>
          <a:r>
            <a:rPr lang="el-GR" sz="1400" b="1" baseline="0">
              <a:solidFill>
                <a:schemeClr val="dk1"/>
              </a:solidFill>
              <a:latin typeface="+mn-lt"/>
              <a:ea typeface="+mn-ea"/>
              <a:cs typeface="+mn-cs"/>
            </a:rPr>
            <a:t>    </a:t>
          </a:r>
          <a:r>
            <a:rPr lang="en-US" sz="1400" b="1" baseline="0">
              <a:solidFill>
                <a:schemeClr val="dk1"/>
              </a:solidFill>
              <a:latin typeface="+mn-lt"/>
              <a:ea typeface="+mn-ea"/>
              <a:cs typeface="+mn-cs"/>
            </a:rPr>
            <a:t>10</a:t>
          </a:r>
          <a:r>
            <a:rPr lang="el-GR" sz="1400" b="1" baseline="0">
              <a:solidFill>
                <a:schemeClr val="dk1"/>
              </a:solidFill>
              <a:latin typeface="+mn-lt"/>
              <a:ea typeface="+mn-ea"/>
              <a:cs typeface="+mn-cs"/>
            </a:rPr>
            <a:t>0%   1 - 7  3άρια      </a:t>
          </a:r>
          <a:endParaRPr lang="el-GR" sz="1400" b="1"/>
        </a:p>
        <a:p>
          <a:pPr algn="ctr"/>
          <a:endParaRPr lang="el-GR" sz="1100" b="1" baseline="0"/>
        </a:p>
        <a:p>
          <a:endParaRPr lang="el-GR" sz="1100">
            <a:solidFill>
              <a:srgbClr val="00FFFF"/>
            </a:solidFill>
          </a:endParaRPr>
        </a:p>
      </xdr:txBody>
    </xdr:sp>
    <xdr:clientData/>
  </xdr:twoCellAnchor>
  <xdr:twoCellAnchor>
    <xdr:from>
      <xdr:col>1</xdr:col>
      <xdr:colOff>504825</xdr:colOff>
      <xdr:row>85</xdr:row>
      <xdr:rowOff>152400</xdr:rowOff>
    </xdr:from>
    <xdr:to>
      <xdr:col>7</xdr:col>
      <xdr:colOff>1628775</xdr:colOff>
      <xdr:row>88</xdr:row>
      <xdr:rowOff>95250</xdr:rowOff>
    </xdr:to>
    <xdr:sp macro="" textlink="">
      <xdr:nvSpPr>
        <xdr:cNvPr id="13" name="TextBox 12"/>
        <xdr:cNvSpPr txBox="1"/>
      </xdr:nvSpPr>
      <xdr:spPr>
        <a:xfrm>
          <a:off x="647700" y="17002125"/>
          <a:ext cx="8972550" cy="533400"/>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400" b="1">
              <a:solidFill>
                <a:schemeClr val="tx1"/>
              </a:solidFill>
            </a:rPr>
            <a:t>Σε</a:t>
          </a:r>
          <a:r>
            <a:rPr lang="el-GR" sz="1400" b="1" baseline="0">
              <a:solidFill>
                <a:schemeClr val="tx1"/>
              </a:solidFill>
            </a:rPr>
            <a:t> καθε  Σύστημα  Αναφέρονται Αναλυτικά  Αποδόσεις   για  5άρι-α   4άρι-α   3άρι-α  2άρια  μονά  </a:t>
          </a:r>
        </a:p>
        <a:p>
          <a:pPr algn="ctr"/>
          <a:r>
            <a:rPr lang="el-GR" sz="1400" b="1" baseline="0">
              <a:solidFill>
                <a:schemeClr val="tx1"/>
              </a:solidFill>
            </a:rPr>
            <a:t>Στον Παρακάτω Πίνακα  βλέπουμε  τις Αποδόσεις   του Συστήματος  14  Αριθμών  Μ-14   </a:t>
          </a:r>
          <a:endParaRPr lang="el-GR" sz="1400" b="1">
            <a:solidFill>
              <a:schemeClr val="tx1"/>
            </a:solidFill>
          </a:endParaRPr>
        </a:p>
      </xdr:txBody>
    </xdr:sp>
    <xdr:clientData/>
  </xdr:twoCellAnchor>
  <xdr:twoCellAnchor editAs="oneCell">
    <xdr:from>
      <xdr:col>1</xdr:col>
      <xdr:colOff>47625</xdr:colOff>
      <xdr:row>101</xdr:row>
      <xdr:rowOff>28575</xdr:rowOff>
    </xdr:from>
    <xdr:to>
      <xdr:col>7</xdr:col>
      <xdr:colOff>1256168</xdr:colOff>
      <xdr:row>128</xdr:row>
      <xdr:rowOff>37456</xdr:rowOff>
    </xdr:to>
    <xdr:pic>
      <xdr:nvPicPr>
        <xdr:cNvPr id="14" name="Εικόνα 13"/>
        <xdr:cNvPicPr>
          <a:picLocks noChangeAspect="1"/>
        </xdr:cNvPicPr>
      </xdr:nvPicPr>
      <xdr:blipFill>
        <a:blip xmlns:r="http://schemas.openxmlformats.org/officeDocument/2006/relationships" r:embed="rId1"/>
        <a:stretch>
          <a:fillRect/>
        </a:stretch>
      </xdr:blipFill>
      <xdr:spPr>
        <a:xfrm>
          <a:off x="190500" y="20002500"/>
          <a:ext cx="9057143" cy="5152381"/>
        </a:xfrm>
        <a:prstGeom prst="rect">
          <a:avLst/>
        </a:prstGeom>
      </xdr:spPr>
    </xdr:pic>
    <xdr:clientData/>
  </xdr:twoCellAnchor>
  <xdr:twoCellAnchor>
    <xdr:from>
      <xdr:col>1</xdr:col>
      <xdr:colOff>152400</xdr:colOff>
      <xdr:row>97</xdr:row>
      <xdr:rowOff>47625</xdr:rowOff>
    </xdr:from>
    <xdr:to>
      <xdr:col>8</xdr:col>
      <xdr:colOff>38100</xdr:colOff>
      <xdr:row>101</xdr:row>
      <xdr:rowOff>28575</xdr:rowOff>
    </xdr:to>
    <xdr:sp macro="" textlink="">
      <xdr:nvSpPr>
        <xdr:cNvPr id="15" name="TextBox 14"/>
        <xdr:cNvSpPr txBox="1"/>
      </xdr:nvSpPr>
      <xdr:spPr>
        <a:xfrm>
          <a:off x="295275" y="19259550"/>
          <a:ext cx="9534525" cy="7429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800" b="1">
              <a:solidFill>
                <a:srgbClr val="FF0000"/>
              </a:solidFill>
            </a:rPr>
            <a:t>ΑΝΑΛΥΤΙΚΕΣ</a:t>
          </a:r>
          <a:r>
            <a:rPr lang="el-GR" sz="1800" b="1" baseline="0">
              <a:solidFill>
                <a:srgbClr val="FF0000"/>
              </a:solidFill>
            </a:rPr>
            <a:t>  ΕΠΙΤΥΧΙΕΣ   ΑΝ  ΠΙΑΣΕΙ  ΤΟ ΣΥΣΤΗΜΑ  ΣΑΣ    5,4,3,2,1   ΑΡΙΘΜΟΥΣ  </a:t>
          </a:r>
        </a:p>
        <a:p>
          <a:pPr algn="ctr"/>
          <a:r>
            <a:rPr lang="el-GR" sz="1800" b="1" baseline="0">
              <a:solidFill>
                <a:srgbClr val="FF0000"/>
              </a:solidFill>
            </a:rPr>
            <a:t> ΜΕ ΤΗ  ΝΙΚ  ΣΤΗΛΗ  ΤΖΟΚΕΡ   </a:t>
          </a:r>
          <a:endParaRPr lang="el-GR" sz="1800" b="1">
            <a:solidFill>
              <a:srgbClr val="FF0000"/>
            </a:solidFill>
          </a:endParaRPr>
        </a:p>
      </xdr:txBody>
    </xdr:sp>
    <xdr:clientData/>
  </xdr:twoCellAnchor>
  <xdr:twoCellAnchor>
    <xdr:from>
      <xdr:col>2</xdr:col>
      <xdr:colOff>47626</xdr:colOff>
      <xdr:row>128</xdr:row>
      <xdr:rowOff>85725</xdr:rowOff>
    </xdr:from>
    <xdr:to>
      <xdr:col>7</xdr:col>
      <xdr:colOff>2352675</xdr:colOff>
      <xdr:row>139</xdr:row>
      <xdr:rowOff>114299</xdr:rowOff>
    </xdr:to>
    <xdr:sp macro="" textlink="">
      <xdr:nvSpPr>
        <xdr:cNvPr id="16" name="6 - TextBox"/>
        <xdr:cNvSpPr txBox="1"/>
      </xdr:nvSpPr>
      <xdr:spPr>
        <a:xfrm>
          <a:off x="800101" y="25203150"/>
          <a:ext cx="8991599" cy="2124074"/>
        </a:xfrm>
        <a:prstGeom prst="rect">
          <a:avLst/>
        </a:prstGeom>
        <a:gradFill flip="none" rotWithShape="1">
          <a:gsLst>
            <a:gs pos="0">
              <a:srgbClr val="000000"/>
            </a:gs>
            <a:gs pos="39999">
              <a:srgbClr val="0A128C"/>
            </a:gs>
            <a:gs pos="70000">
              <a:srgbClr val="181CC7"/>
            </a:gs>
            <a:gs pos="88000">
              <a:srgbClr val="7005D4"/>
            </a:gs>
            <a:gs pos="100000">
              <a:srgbClr val="8C3D91"/>
            </a:gs>
          </a:gsLst>
          <a:lin ang="5400000" scaled="0"/>
          <a:tileRect r="-100000" b="-10000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chemeClr val="bg1"/>
              </a:solidFill>
            </a:rPr>
            <a:t>ΣΥΣΤΗΜΑΤΑ</a:t>
          </a:r>
          <a:r>
            <a:rPr lang="el-GR" sz="2000" b="1">
              <a:solidFill>
                <a:srgbClr val="FFFF00"/>
              </a:solidFill>
            </a:rPr>
            <a:t>   </a:t>
          </a:r>
          <a:r>
            <a:rPr lang="el-GR" sz="2000" b="1">
              <a:solidFill>
                <a:srgbClr val="00FFFF"/>
              </a:solidFill>
            </a:rPr>
            <a:t>ΔΙΣΜΕΤΑΒΛΗΤΑ   ΓΙΑ  100%  3αρι</a:t>
          </a:r>
          <a:r>
            <a:rPr lang="el-GR" sz="2000" b="1" baseline="0">
              <a:solidFill>
                <a:srgbClr val="FFFF00"/>
              </a:solidFill>
            </a:rPr>
            <a:t>   </a:t>
          </a:r>
          <a:r>
            <a:rPr lang="el-GR" sz="2000" b="1">
              <a:solidFill>
                <a:srgbClr val="FFFF00"/>
              </a:solidFill>
            </a:rPr>
            <a:t>  &amp;  </a:t>
          </a:r>
          <a:r>
            <a:rPr lang="el-GR" sz="2000" b="1">
              <a:solidFill>
                <a:schemeClr val="bg1"/>
              </a:solidFill>
            </a:rPr>
            <a:t>Ανω</a:t>
          </a:r>
          <a:r>
            <a:rPr lang="el-GR" sz="2000" b="1">
              <a:solidFill>
                <a:srgbClr val="FFFF00"/>
              </a:solidFill>
            </a:rPr>
            <a:t>  </a:t>
          </a:r>
        </a:p>
        <a:p>
          <a:pPr algn="ctr"/>
          <a:r>
            <a:rPr lang="en-US" sz="2000" b="1">
              <a:solidFill>
                <a:srgbClr val="00FF00"/>
              </a:solidFill>
            </a:rPr>
            <a:t>ANA</a:t>
          </a:r>
          <a:r>
            <a:rPr lang="el-GR" sz="2000" b="1">
              <a:solidFill>
                <a:srgbClr val="00FF00"/>
              </a:solidFill>
            </a:rPr>
            <a:t>Π</a:t>
          </a:r>
          <a:r>
            <a:rPr lang="en-US" sz="2000" b="1">
              <a:solidFill>
                <a:srgbClr val="00FF00"/>
              </a:solidFill>
            </a:rPr>
            <a:t>TY</a:t>
          </a:r>
          <a:r>
            <a:rPr lang="el-GR" sz="2000" b="1">
              <a:solidFill>
                <a:srgbClr val="00FF00"/>
              </a:solidFill>
            </a:rPr>
            <a:t>ΞΗ</a:t>
          </a:r>
          <a:r>
            <a:rPr lang="el-GR" sz="2000" b="1" baseline="0">
              <a:solidFill>
                <a:srgbClr val="00FF00"/>
              </a:solidFill>
            </a:rPr>
            <a:t>   ΣΕ   5ΑΔΕΣ</a:t>
          </a:r>
          <a:endParaRPr lang="el-GR" sz="2000" b="1">
            <a:solidFill>
              <a:srgbClr val="00FF00"/>
            </a:solidFill>
          </a:endParaRPr>
        </a:p>
        <a:p>
          <a:pPr algn="l"/>
          <a:r>
            <a:rPr lang="el-GR" sz="1400" b="1">
              <a:solidFill>
                <a:srgbClr val="FFFF00"/>
              </a:solidFill>
            </a:rPr>
            <a:t>ΑΡΙΘΜΟΙ</a:t>
          </a:r>
          <a:r>
            <a:rPr lang="el-GR" sz="1400" b="1" baseline="0">
              <a:solidFill>
                <a:srgbClr val="FFFF00"/>
              </a:solidFill>
            </a:rPr>
            <a:t> </a:t>
          </a:r>
          <a:r>
            <a:rPr lang="en-US" sz="1400" b="1" baseline="0">
              <a:solidFill>
                <a:srgbClr val="FFFF00"/>
              </a:solidFill>
            </a:rPr>
            <a:t> </a:t>
          </a:r>
          <a:r>
            <a:rPr lang="el-GR" sz="1400" b="1" baseline="0">
              <a:solidFill>
                <a:srgbClr val="FFFF00"/>
              </a:solidFill>
            </a:rPr>
            <a:t> </a:t>
          </a:r>
          <a:r>
            <a:rPr lang="en-US" sz="1400" b="1" baseline="0">
              <a:solidFill>
                <a:srgbClr val="00FFFF"/>
              </a:solidFill>
            </a:rPr>
            <a:t>:</a:t>
          </a:r>
          <a:r>
            <a:rPr lang="el-GR" sz="1400" b="1" baseline="0">
              <a:solidFill>
                <a:srgbClr val="00FFFF"/>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rgbClr val="FFFF00"/>
              </a:solidFill>
            </a:rPr>
            <a:t>ΑΠΟΔΟΣΗ </a:t>
          </a:r>
          <a:r>
            <a:rPr lang="en-US" sz="1400" b="1" baseline="0">
              <a:solidFill>
                <a:srgbClr val="FFFF00"/>
              </a:solidFill>
            </a:rPr>
            <a:t> : </a:t>
          </a:r>
          <a:r>
            <a:rPr lang="el-GR" sz="1400" b="1" baseline="0">
              <a:solidFill>
                <a:srgbClr val="FFFF00"/>
              </a:solidFill>
            </a:rPr>
            <a:t>    </a:t>
          </a:r>
          <a:r>
            <a:rPr lang="el-GR" sz="1400" b="1">
              <a:solidFill>
                <a:srgbClr val="00FFFF"/>
              </a:solidFill>
            </a:rPr>
            <a:t>3</a:t>
          </a:r>
          <a:r>
            <a:rPr lang="el-GR" sz="1400" b="1" baseline="0">
              <a:solidFill>
                <a:srgbClr val="00FFFF"/>
              </a:solidFill>
              <a:latin typeface="+mn-lt"/>
              <a:ea typeface="+mn-ea"/>
              <a:cs typeface="+mn-cs"/>
            </a:rPr>
            <a:t>  ΣΤΑ  5   ΑΠΟΔΙΔΕΙ  100% 3ΑΡΙ </a:t>
          </a:r>
          <a:r>
            <a:rPr lang="en-US" sz="1400" b="1" baseline="0">
              <a:solidFill>
                <a:srgbClr val="00FFFF"/>
              </a:solidFill>
              <a:latin typeface="+mn-lt"/>
              <a:ea typeface="+mn-ea"/>
              <a:cs typeface="+mn-cs"/>
            </a:rPr>
            <a:t> KAI  AN</a:t>
          </a:r>
          <a:r>
            <a:rPr lang="el-GR" sz="1400" b="1" baseline="0">
              <a:solidFill>
                <a:srgbClr val="00FFFF"/>
              </a:solidFill>
              <a:latin typeface="+mn-lt"/>
              <a:ea typeface="+mn-ea"/>
              <a:cs typeface="+mn-cs"/>
            </a:rPr>
            <a:t>Ω  ΑΝ ΠΙΑΣΟΥΜΕ  5  ΑΡΙΘΜΟΥΣ </a:t>
          </a:r>
          <a:r>
            <a:rPr lang="el-GR" sz="1200" b="1">
              <a:solidFill>
                <a:srgbClr val="00FFFF"/>
              </a:solidFill>
              <a:latin typeface="+mn-lt"/>
              <a:ea typeface="+mn-ea"/>
              <a:cs typeface="+mn-cs"/>
            </a:rPr>
            <a:t>                     </a:t>
          </a:r>
        </a:p>
        <a:p>
          <a:pPr algn="ctr"/>
          <a:r>
            <a:rPr lang="el-GR" sz="1400" b="1" baseline="0">
              <a:solidFill>
                <a:srgbClr val="FFFF00"/>
              </a:solidFill>
              <a:latin typeface="+mn-lt"/>
              <a:ea typeface="+mn-ea"/>
              <a:cs typeface="+mn-cs"/>
            </a:rPr>
            <a:t>ΣΕ ΟΛΑ ΤΑ ΣΥΣΤΗΜΑΤΑ  ΑΝΑΦΕΡΟΝΤΑΙ  ΑΝΑΛΥΤΙΚΑ  ΤΑ ΠΟΣΟΣΤΑ  </a:t>
          </a:r>
        </a:p>
        <a:p>
          <a:pPr algn="ctr"/>
          <a:r>
            <a:rPr lang="el-GR" sz="1400" b="1" baseline="0">
              <a:solidFill>
                <a:srgbClr val="FFFF00"/>
              </a:solidFill>
              <a:latin typeface="+mn-lt"/>
              <a:ea typeface="+mn-ea"/>
              <a:cs typeface="+mn-cs"/>
            </a:rPr>
            <a:t>ΓΙΑ  5ΑΡΙ    4ΑΡΙ   3ΑΡΙ ...  </a:t>
          </a:r>
          <a:r>
            <a:rPr lang="el-GR" sz="1400" b="1" baseline="0">
              <a:solidFill>
                <a:srgbClr val="00FF00"/>
              </a:solidFill>
              <a:latin typeface="+mn-lt"/>
              <a:ea typeface="+mn-ea"/>
              <a:cs typeface="+mn-cs"/>
            </a:rPr>
            <a:t>ΑΝ  ΠΙΑΣΟΥΜΕ ΚΑΙ ΤΟ ΤΖΟΚΕΡ  ΤΟΤΕ ΘΑ  ΕΧΟΥΜΕ ΕΠΙΤΥΧΙΕΣ  + 1 </a:t>
          </a:r>
        </a:p>
        <a:p>
          <a:pPr marL="0" marR="0" indent="0" algn="ctr" defTabSz="914400" eaLnBrk="1" fontAlgn="auto" latinLnBrk="0" hangingPunct="1">
            <a:lnSpc>
              <a:spcPct val="100000"/>
            </a:lnSpc>
            <a:spcBef>
              <a:spcPts val="0"/>
            </a:spcBef>
            <a:spcAft>
              <a:spcPts val="0"/>
            </a:spcAft>
            <a:buClrTx/>
            <a:buSzTx/>
            <a:buFontTx/>
            <a:buNone/>
            <a:tabLst/>
            <a:defRPr/>
          </a:pPr>
          <a:r>
            <a:rPr lang="el-GR" sz="1800" b="1" baseline="0">
              <a:solidFill>
                <a:schemeClr val="bg1"/>
              </a:solidFill>
              <a:effectLst/>
              <a:latin typeface="+mn-lt"/>
              <a:ea typeface="+mn-ea"/>
              <a:cs typeface="+mn-cs"/>
            </a:rPr>
            <a:t>ΓΙΑ ΠΛΗΡΟΦΟΡΙΕΣ    ΚΑΤΑΣΚΕΥΗ </a:t>
          </a:r>
          <a:r>
            <a:rPr lang="en-US" sz="1800" b="1" baseline="0">
              <a:solidFill>
                <a:schemeClr val="bg1"/>
              </a:solidFill>
              <a:effectLst/>
              <a:latin typeface="+mn-lt"/>
              <a:ea typeface="+mn-ea"/>
              <a:cs typeface="+mn-cs"/>
            </a:rPr>
            <a:t> &amp; </a:t>
          </a:r>
          <a:r>
            <a:rPr lang="el-GR" sz="1800" b="1" baseline="0">
              <a:solidFill>
                <a:schemeClr val="bg1"/>
              </a:solidFill>
              <a:effectLst/>
              <a:latin typeface="+mn-lt"/>
              <a:ea typeface="+mn-ea"/>
              <a:cs typeface="+mn-cs"/>
            </a:rPr>
            <a:t>ΠΑΡΑΔΟΣΗ  ΣΥΣΤΗΜΑΤΩΝ  </a:t>
          </a:r>
          <a:r>
            <a:rPr lang="en-US" sz="1800" b="1" baseline="0">
              <a:solidFill>
                <a:schemeClr val="bg1"/>
              </a:solidFill>
              <a:effectLst/>
              <a:latin typeface="+mn-lt"/>
              <a:ea typeface="+mn-ea"/>
              <a:cs typeface="+mn-cs"/>
            </a:rPr>
            <a:t>KYR@KYR.GR</a:t>
          </a:r>
          <a:r>
            <a:rPr lang="el-GR" sz="1800" b="1" baseline="0">
              <a:solidFill>
                <a:schemeClr val="bg1"/>
              </a:solidFill>
              <a:effectLst/>
              <a:latin typeface="+mn-lt"/>
              <a:ea typeface="+mn-ea"/>
              <a:cs typeface="+mn-cs"/>
            </a:rPr>
            <a:t>   </a:t>
          </a:r>
          <a:endParaRPr lang="el-GR" sz="1600">
            <a:solidFill>
              <a:schemeClr val="bg1"/>
            </a:solidFill>
            <a:effectLst/>
          </a:endParaRPr>
        </a:p>
        <a:p>
          <a:pPr algn="l"/>
          <a:endParaRPr lang="el-GR" sz="1050" b="1"/>
        </a:p>
      </xdr:txBody>
    </xdr:sp>
    <xdr:clientData/>
  </xdr:twoCellAnchor>
  <xdr:twoCellAnchor>
    <xdr:from>
      <xdr:col>2</xdr:col>
      <xdr:colOff>1</xdr:colOff>
      <xdr:row>180</xdr:row>
      <xdr:rowOff>66675</xdr:rowOff>
    </xdr:from>
    <xdr:to>
      <xdr:col>7</xdr:col>
      <xdr:colOff>2352675</xdr:colOff>
      <xdr:row>191</xdr:row>
      <xdr:rowOff>180975</xdr:rowOff>
    </xdr:to>
    <xdr:sp macro="" textlink="">
      <xdr:nvSpPr>
        <xdr:cNvPr id="17" name="44 - TextBox"/>
        <xdr:cNvSpPr txBox="1"/>
      </xdr:nvSpPr>
      <xdr:spPr>
        <a:xfrm>
          <a:off x="752476" y="35833050"/>
          <a:ext cx="9039224" cy="220980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00FF00"/>
              </a:solidFill>
            </a:rPr>
            <a:t>ΣΥΣΤΗΜΑΤΑ  </a:t>
          </a:r>
          <a:r>
            <a:rPr lang="en-US" sz="2000" b="1">
              <a:solidFill>
                <a:srgbClr val="FFFF00"/>
              </a:solidFill>
            </a:rPr>
            <a:t>T</a:t>
          </a:r>
          <a:r>
            <a:rPr lang="el-GR" sz="2000" b="1">
              <a:solidFill>
                <a:srgbClr val="FFFF00"/>
              </a:solidFill>
            </a:rPr>
            <a:t>ΡΙΣΜΕΤΑΒΛΗΤΑ   </a:t>
          </a:r>
          <a:r>
            <a:rPr lang="el-GR" sz="2000" b="1">
              <a:solidFill>
                <a:srgbClr val="00FF00"/>
              </a:solidFill>
            </a:rPr>
            <a:t>ΓΙΑ  100%   2άρια      ΚΑΙ  ΑΝΩ  </a:t>
          </a:r>
        </a:p>
        <a:p>
          <a:pPr algn="ctr"/>
          <a:r>
            <a:rPr lang="el-GR" sz="2000" b="1" u="sng">
              <a:solidFill>
                <a:srgbClr val="00FF00"/>
              </a:solidFill>
            </a:rPr>
            <a:t>ΑΝΑΠΤΥΞΗ  ΣΕ    </a:t>
          </a:r>
          <a:r>
            <a:rPr lang="el-GR" sz="2000" b="1" u="sng">
              <a:solidFill>
                <a:schemeClr val="bg1"/>
              </a:solidFill>
            </a:rPr>
            <a:t>5ΑΔΕΣ</a:t>
          </a:r>
        </a:p>
        <a:p>
          <a:pPr algn="l"/>
          <a:r>
            <a:rPr lang="el-GR" sz="1400" b="1">
              <a:solidFill>
                <a:srgbClr val="00FFFF"/>
              </a:solidFill>
            </a:rPr>
            <a:t>ΑΡΙΘΜΟΙ</a:t>
          </a:r>
          <a:r>
            <a:rPr lang="el-GR" sz="1400" b="1" baseline="0">
              <a:solidFill>
                <a:srgbClr val="00FFFF"/>
              </a:solidFill>
            </a:rPr>
            <a:t> </a:t>
          </a:r>
          <a:r>
            <a:rPr lang="en-US" sz="1400" b="1" baseline="0">
              <a:solidFill>
                <a:srgbClr val="00FFFF"/>
              </a:solidFill>
            </a:rPr>
            <a:t> </a:t>
          </a:r>
          <a:r>
            <a:rPr lang="el-GR" sz="1400" b="1" baseline="0">
              <a:solidFill>
                <a:srgbClr val="00FFFF"/>
              </a:solidFill>
            </a:rPr>
            <a:t> </a:t>
          </a:r>
          <a:r>
            <a:rPr lang="en-US" sz="1400" b="1" baseline="0">
              <a:solidFill>
                <a:srgbClr val="00FFFF"/>
              </a:solidFill>
            </a:rPr>
            <a:t>:</a:t>
          </a:r>
          <a:r>
            <a:rPr lang="el-GR" sz="1400" b="1" baseline="0">
              <a:solidFill>
                <a:srgbClr val="00FFFF"/>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chemeClr val="bg1"/>
              </a:solidFill>
            </a:rPr>
            <a:t>ΑΠΟΔΟΣΗ </a:t>
          </a:r>
          <a:r>
            <a:rPr lang="en-US" sz="1400" b="1" baseline="0">
              <a:solidFill>
                <a:schemeClr val="bg1"/>
              </a:solidFill>
            </a:rPr>
            <a:t> : </a:t>
          </a:r>
          <a:r>
            <a:rPr lang="el-GR" sz="1400" b="1" baseline="0">
              <a:solidFill>
                <a:schemeClr val="bg1"/>
              </a:solidFill>
            </a:rPr>
            <a:t>  </a:t>
          </a:r>
          <a:r>
            <a:rPr lang="el-GR" sz="1400" b="1">
              <a:solidFill>
                <a:schemeClr val="bg1"/>
              </a:solidFill>
            </a:rPr>
            <a:t>  </a:t>
          </a:r>
          <a:r>
            <a:rPr lang="en-US" sz="1400" b="1">
              <a:solidFill>
                <a:schemeClr val="bg1"/>
              </a:solidFill>
            </a:rPr>
            <a:t>2</a:t>
          </a:r>
          <a:r>
            <a:rPr lang="el-GR" sz="1400" b="1" baseline="0">
              <a:solidFill>
                <a:schemeClr val="bg1"/>
              </a:solidFill>
              <a:latin typeface="+mn-lt"/>
              <a:ea typeface="+mn-ea"/>
              <a:cs typeface="+mn-cs"/>
            </a:rPr>
            <a:t>  ΣΤΑ  5   ΑΠΟΔΙΔΕΙ  100%   </a:t>
          </a:r>
          <a:r>
            <a:rPr lang="en-US" sz="1400" b="1" baseline="0">
              <a:solidFill>
                <a:schemeClr val="bg1"/>
              </a:solidFill>
              <a:latin typeface="+mn-lt"/>
              <a:ea typeface="+mn-ea"/>
              <a:cs typeface="+mn-cs"/>
            </a:rPr>
            <a:t>2</a:t>
          </a:r>
          <a:r>
            <a:rPr lang="el-GR" sz="1400" b="1" baseline="0">
              <a:solidFill>
                <a:schemeClr val="bg1"/>
              </a:solidFill>
              <a:latin typeface="+mn-lt"/>
              <a:ea typeface="+mn-ea"/>
              <a:cs typeface="+mn-cs"/>
            </a:rPr>
            <a:t>ΑΡΙ </a:t>
          </a:r>
          <a:r>
            <a:rPr lang="en-US" sz="1400" b="1" baseline="0">
              <a:solidFill>
                <a:schemeClr val="bg1"/>
              </a:solidFill>
              <a:latin typeface="+mn-lt"/>
              <a:ea typeface="+mn-ea"/>
              <a:cs typeface="+mn-cs"/>
            </a:rPr>
            <a:t> KAI  AN</a:t>
          </a:r>
          <a:r>
            <a:rPr lang="el-GR" sz="1400" b="1" baseline="0">
              <a:solidFill>
                <a:schemeClr val="bg1"/>
              </a:solidFill>
              <a:latin typeface="+mn-lt"/>
              <a:ea typeface="+mn-ea"/>
              <a:cs typeface="+mn-cs"/>
            </a:rPr>
            <a:t>Ω  ΑΝ ΠΙΑΣΟΥΜΕ  5  ΑΡΙΘΜΟΥΣ </a:t>
          </a:r>
          <a:r>
            <a:rPr lang="el-GR" sz="1200" b="1">
              <a:solidFill>
                <a:schemeClr val="bg1"/>
              </a:solidFill>
              <a:latin typeface="+mn-lt"/>
              <a:ea typeface="+mn-ea"/>
              <a:cs typeface="+mn-cs"/>
            </a:rPr>
            <a:t>       </a:t>
          </a:r>
          <a:r>
            <a:rPr lang="el-GR" sz="1200" b="1">
              <a:solidFill>
                <a:srgbClr val="FFFF00"/>
              </a:solidFill>
              <a:latin typeface="+mn-lt"/>
              <a:ea typeface="+mn-ea"/>
              <a:cs typeface="+mn-cs"/>
            </a:rPr>
            <a:t>              </a:t>
          </a:r>
        </a:p>
        <a:p>
          <a:pPr algn="ctr"/>
          <a:r>
            <a:rPr lang="el-GR" sz="1400" b="1" baseline="0">
              <a:solidFill>
                <a:srgbClr val="FFFF00"/>
              </a:solidFill>
              <a:latin typeface="+mn-lt"/>
              <a:ea typeface="+mn-ea"/>
              <a:cs typeface="+mn-cs"/>
            </a:rPr>
            <a:t>       </a:t>
          </a:r>
          <a:r>
            <a:rPr lang="el-GR" sz="1600" b="1" baseline="0">
              <a:solidFill>
                <a:srgbClr val="FFFF00"/>
              </a:solidFill>
              <a:latin typeface="+mn-lt"/>
              <a:ea typeface="+mn-ea"/>
              <a:cs typeface="+mn-cs"/>
            </a:rPr>
            <a:t>ΣΕ ΟΛΑ ΤΑ ΣΥΣΤΗΜΑΤΑ  ΑΝΑΦΕΡΟΝΤΑΙ  ΑΝΑΛΥΤΙΚΑ  ΤΑ ΠΟΣΟΣΤΑ  </a:t>
          </a:r>
        </a:p>
        <a:p>
          <a:pPr algn="ctr"/>
          <a:r>
            <a:rPr lang="el-GR" sz="1600" b="1" baseline="0">
              <a:solidFill>
                <a:srgbClr val="FFFF00"/>
              </a:solidFill>
              <a:latin typeface="+mn-lt"/>
              <a:ea typeface="+mn-ea"/>
              <a:cs typeface="+mn-cs"/>
            </a:rPr>
            <a:t>ΓΙΑ  5άρι    4άρι-α   3άρι-α  </a:t>
          </a:r>
          <a:r>
            <a:rPr lang="en-US" sz="1600" b="1" baseline="0">
              <a:solidFill>
                <a:srgbClr val="FFFF00"/>
              </a:solidFill>
              <a:latin typeface="+mn-lt"/>
              <a:ea typeface="+mn-ea"/>
              <a:cs typeface="+mn-cs"/>
            </a:rPr>
            <a:t>2</a:t>
          </a:r>
          <a:r>
            <a:rPr lang="el-GR" sz="1600" b="1" baseline="0">
              <a:solidFill>
                <a:srgbClr val="FFFF00"/>
              </a:solidFill>
              <a:latin typeface="+mn-lt"/>
              <a:ea typeface="+mn-ea"/>
              <a:cs typeface="+mn-cs"/>
            </a:rPr>
            <a:t>άρια </a:t>
          </a:r>
          <a:r>
            <a:rPr lang="en-US" sz="1600" b="1" baseline="0">
              <a:solidFill>
                <a:srgbClr val="FFFF00"/>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l-GR" sz="1800" b="1" baseline="0">
              <a:solidFill>
                <a:srgbClr val="00FFFF"/>
              </a:solidFill>
              <a:effectLst/>
              <a:latin typeface="+mn-lt"/>
              <a:ea typeface="+mn-ea"/>
              <a:cs typeface="+mn-cs"/>
            </a:rPr>
            <a:t>Για Οποιαδήποτε  Απορία    </a:t>
          </a:r>
          <a:r>
            <a:rPr lang="en-US" sz="1800" b="1" baseline="0">
              <a:solidFill>
                <a:srgbClr val="00FFFF"/>
              </a:solidFill>
              <a:effectLst/>
              <a:latin typeface="+mn-lt"/>
              <a:ea typeface="+mn-ea"/>
              <a:cs typeface="+mn-cs"/>
            </a:rPr>
            <a:t>email   kyr@kyr.gr</a:t>
          </a:r>
          <a:r>
            <a:rPr lang="el-GR" sz="1800" b="1" baseline="0">
              <a:solidFill>
                <a:srgbClr val="00FFFF"/>
              </a:solidFill>
              <a:effectLst/>
              <a:latin typeface="+mn-lt"/>
              <a:ea typeface="+mn-ea"/>
              <a:cs typeface="+mn-cs"/>
            </a:rPr>
            <a:t>  </a:t>
          </a:r>
          <a:endParaRPr lang="el-GR" sz="2800">
            <a:solidFill>
              <a:srgbClr val="00FFFF"/>
            </a:solidFill>
            <a:effectLst/>
          </a:endParaRPr>
        </a:p>
        <a:p>
          <a:pPr algn="ctr"/>
          <a:endParaRPr lang="el-GR" sz="1600" b="1" baseline="0">
            <a:solidFill>
              <a:srgbClr val="FFFF00"/>
            </a:solidFill>
            <a:latin typeface="+mn-lt"/>
            <a:ea typeface="+mn-ea"/>
            <a:cs typeface="+mn-cs"/>
          </a:endParaRPr>
        </a:p>
        <a:p>
          <a:pPr algn="l"/>
          <a:endParaRPr lang="el-GR" sz="1050" b="1"/>
        </a:p>
      </xdr:txBody>
    </xdr:sp>
    <xdr:clientData/>
  </xdr:twoCellAnchor>
  <xdr:twoCellAnchor>
    <xdr:from>
      <xdr:col>2</xdr:col>
      <xdr:colOff>0</xdr:colOff>
      <xdr:row>227</xdr:row>
      <xdr:rowOff>0</xdr:rowOff>
    </xdr:from>
    <xdr:to>
      <xdr:col>7</xdr:col>
      <xdr:colOff>2314575</xdr:colOff>
      <xdr:row>238</xdr:row>
      <xdr:rowOff>9525</xdr:rowOff>
    </xdr:to>
    <xdr:sp macro="" textlink="">
      <xdr:nvSpPr>
        <xdr:cNvPr id="18" name="44 - TextBox"/>
        <xdr:cNvSpPr txBox="1"/>
      </xdr:nvSpPr>
      <xdr:spPr>
        <a:xfrm>
          <a:off x="752475" y="45586650"/>
          <a:ext cx="9039225" cy="2105025"/>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00FF00"/>
              </a:solidFill>
            </a:rPr>
            <a:t>ΣΥΣΤΗΜΑΤΑ  </a:t>
          </a:r>
          <a:r>
            <a:rPr lang="en-US" sz="2000" b="1">
              <a:solidFill>
                <a:srgbClr val="FFFF00"/>
              </a:solidFill>
            </a:rPr>
            <a:t>T</a:t>
          </a:r>
          <a:r>
            <a:rPr lang="el-GR" sz="2000" b="1">
              <a:solidFill>
                <a:srgbClr val="FFFF00"/>
              </a:solidFill>
            </a:rPr>
            <a:t>ΡΙΣΜΕΤΑΒΛΗΤΑ   </a:t>
          </a:r>
          <a:r>
            <a:rPr lang="el-GR" sz="2000" b="1">
              <a:solidFill>
                <a:srgbClr val="00FF00"/>
              </a:solidFill>
            </a:rPr>
            <a:t>ΓΙΑ  100%   2άρια  Στά </a:t>
          </a:r>
          <a:r>
            <a:rPr lang="el-GR" sz="2000" b="1" baseline="0">
              <a:solidFill>
                <a:srgbClr val="00FF00"/>
              </a:solidFill>
            </a:rPr>
            <a:t> 2</a:t>
          </a:r>
          <a:r>
            <a:rPr lang="el-GR" sz="2000" b="1">
              <a:solidFill>
                <a:srgbClr val="00FF00"/>
              </a:solidFill>
            </a:rPr>
            <a:t>    ΚΑΙ  ΑΝΩ  </a:t>
          </a:r>
        </a:p>
        <a:p>
          <a:pPr algn="ctr"/>
          <a:r>
            <a:rPr lang="el-GR" sz="2000" b="1" u="sng">
              <a:solidFill>
                <a:srgbClr val="00FF00"/>
              </a:solidFill>
            </a:rPr>
            <a:t>ΑΝΑΠΤΥΞΗ  ΣΕ    </a:t>
          </a:r>
          <a:r>
            <a:rPr lang="el-GR" sz="2000" b="1" u="sng">
              <a:solidFill>
                <a:schemeClr val="bg1"/>
              </a:solidFill>
            </a:rPr>
            <a:t>5ΑΔΕΣ</a:t>
          </a:r>
        </a:p>
        <a:p>
          <a:pPr algn="l"/>
          <a:r>
            <a:rPr lang="el-GR" sz="1400" b="1">
              <a:solidFill>
                <a:srgbClr val="00FFFF"/>
              </a:solidFill>
            </a:rPr>
            <a:t>ΑΡΙΘΜΟΙ</a:t>
          </a:r>
          <a:r>
            <a:rPr lang="el-GR" sz="1400" b="1" baseline="0">
              <a:solidFill>
                <a:srgbClr val="00FFFF"/>
              </a:solidFill>
            </a:rPr>
            <a:t> </a:t>
          </a:r>
          <a:r>
            <a:rPr lang="en-US" sz="1400" b="1" baseline="0">
              <a:solidFill>
                <a:srgbClr val="00FFFF"/>
              </a:solidFill>
            </a:rPr>
            <a:t> </a:t>
          </a:r>
          <a:r>
            <a:rPr lang="el-GR" sz="1400" b="1" baseline="0">
              <a:solidFill>
                <a:srgbClr val="00FFFF"/>
              </a:solidFill>
            </a:rPr>
            <a:t> </a:t>
          </a:r>
          <a:r>
            <a:rPr lang="en-US" sz="1400" b="1" baseline="0">
              <a:solidFill>
                <a:srgbClr val="00FFFF"/>
              </a:solidFill>
            </a:rPr>
            <a:t>:</a:t>
          </a:r>
          <a:r>
            <a:rPr lang="el-GR" sz="1400" b="1" baseline="0">
              <a:solidFill>
                <a:srgbClr val="00FFFF"/>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chemeClr val="bg1"/>
              </a:solidFill>
            </a:rPr>
            <a:t>ΑΠΟΔΟΣΗ </a:t>
          </a:r>
          <a:r>
            <a:rPr lang="en-US" sz="1400" b="1" baseline="0">
              <a:solidFill>
                <a:schemeClr val="bg1"/>
              </a:solidFill>
            </a:rPr>
            <a:t> : </a:t>
          </a:r>
          <a:r>
            <a:rPr lang="el-GR" sz="1400" b="1" baseline="0">
              <a:solidFill>
                <a:schemeClr val="bg1"/>
              </a:solidFill>
            </a:rPr>
            <a:t>  </a:t>
          </a:r>
          <a:r>
            <a:rPr lang="el-GR" sz="1400" b="1">
              <a:solidFill>
                <a:schemeClr val="bg1"/>
              </a:solidFill>
            </a:rPr>
            <a:t>  </a:t>
          </a:r>
          <a:r>
            <a:rPr lang="en-US" sz="1400" b="1">
              <a:solidFill>
                <a:schemeClr val="bg1"/>
              </a:solidFill>
            </a:rPr>
            <a:t>2</a:t>
          </a:r>
          <a:r>
            <a:rPr lang="el-GR" sz="1400" b="1" baseline="0">
              <a:solidFill>
                <a:schemeClr val="bg1"/>
              </a:solidFill>
              <a:latin typeface="+mn-lt"/>
              <a:ea typeface="+mn-ea"/>
              <a:cs typeface="+mn-cs"/>
            </a:rPr>
            <a:t>  ΣΤΑ  2   ΑΠΟΔΙΔΕΙ  100%   </a:t>
          </a:r>
          <a:r>
            <a:rPr lang="en-US" sz="1400" b="1" baseline="0">
              <a:solidFill>
                <a:schemeClr val="bg1"/>
              </a:solidFill>
              <a:latin typeface="+mn-lt"/>
              <a:ea typeface="+mn-ea"/>
              <a:cs typeface="+mn-cs"/>
            </a:rPr>
            <a:t>2</a:t>
          </a:r>
          <a:r>
            <a:rPr lang="el-GR" sz="1400" b="1" baseline="0">
              <a:solidFill>
                <a:schemeClr val="bg1"/>
              </a:solidFill>
              <a:latin typeface="+mn-lt"/>
              <a:ea typeface="+mn-ea"/>
              <a:cs typeface="+mn-cs"/>
            </a:rPr>
            <a:t>άρι-α  Αν Πιάσουμε  2 Αριθμούς  Απο τους 5 της Κλήρωσης </a:t>
          </a:r>
          <a:r>
            <a:rPr lang="el-GR" sz="1200" b="1">
              <a:solidFill>
                <a:schemeClr val="bg1"/>
              </a:solidFill>
              <a:latin typeface="+mn-lt"/>
              <a:ea typeface="+mn-ea"/>
              <a:cs typeface="+mn-cs"/>
            </a:rPr>
            <a:t>       </a:t>
          </a:r>
          <a:r>
            <a:rPr lang="el-GR" sz="1200" b="1">
              <a:solidFill>
                <a:srgbClr val="FFFF00"/>
              </a:solidFill>
              <a:latin typeface="+mn-lt"/>
              <a:ea typeface="+mn-ea"/>
              <a:cs typeface="+mn-cs"/>
            </a:rPr>
            <a:t>              </a:t>
          </a:r>
        </a:p>
        <a:p>
          <a:pPr algn="ctr"/>
          <a:r>
            <a:rPr lang="el-GR" sz="1400" b="1" baseline="0">
              <a:solidFill>
                <a:srgbClr val="FFFF00"/>
              </a:solidFill>
              <a:latin typeface="+mn-lt"/>
              <a:ea typeface="+mn-ea"/>
              <a:cs typeface="+mn-cs"/>
            </a:rPr>
            <a:t>       </a:t>
          </a:r>
          <a:r>
            <a:rPr lang="el-GR" sz="1600" b="1" baseline="0">
              <a:solidFill>
                <a:srgbClr val="FFFF00"/>
              </a:solidFill>
              <a:latin typeface="+mn-lt"/>
              <a:ea typeface="+mn-ea"/>
              <a:cs typeface="+mn-cs"/>
            </a:rPr>
            <a:t>ΣΕ ΟΛΑ ΤΑ ΣΥΣΤΗΜΑΤΑ  ΑΝΑΦΕΡΟΝΤΑΙ  ΑΝΑΛΥΤΙΚΑ  ΤΑ ΠΟΣΟΣΤΑ  </a:t>
          </a:r>
        </a:p>
        <a:p>
          <a:pPr algn="ctr"/>
          <a:r>
            <a:rPr lang="el-GR" sz="1600" b="1" baseline="0">
              <a:solidFill>
                <a:srgbClr val="FFFF00"/>
              </a:solidFill>
              <a:latin typeface="+mn-lt"/>
              <a:ea typeface="+mn-ea"/>
              <a:cs typeface="+mn-cs"/>
            </a:rPr>
            <a:t>ΓΙΑ  5άρι    4άρι-α   3άρι-α  </a:t>
          </a:r>
          <a:r>
            <a:rPr lang="en-US" sz="1600" b="1" baseline="0">
              <a:solidFill>
                <a:srgbClr val="FFFF00"/>
              </a:solidFill>
              <a:latin typeface="+mn-lt"/>
              <a:ea typeface="+mn-ea"/>
              <a:cs typeface="+mn-cs"/>
            </a:rPr>
            <a:t>2</a:t>
          </a:r>
          <a:r>
            <a:rPr lang="el-GR" sz="1600" b="1" baseline="0">
              <a:solidFill>
                <a:srgbClr val="FFFF00"/>
              </a:solidFill>
              <a:latin typeface="+mn-lt"/>
              <a:ea typeface="+mn-ea"/>
              <a:cs typeface="+mn-cs"/>
            </a:rPr>
            <a:t>άρια </a:t>
          </a:r>
          <a:r>
            <a:rPr lang="en-US" sz="1600" b="1" baseline="0">
              <a:solidFill>
                <a:srgbClr val="FFFF00"/>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l-GR" sz="1800" b="1" baseline="0">
              <a:solidFill>
                <a:srgbClr val="00FFFF"/>
              </a:solidFill>
              <a:effectLst/>
              <a:latin typeface="+mn-lt"/>
              <a:ea typeface="+mn-ea"/>
              <a:cs typeface="+mn-cs"/>
            </a:rPr>
            <a:t>Για Οποιαδήποτε  Απορία    </a:t>
          </a:r>
          <a:r>
            <a:rPr lang="en-US" sz="1800" b="1" baseline="0">
              <a:solidFill>
                <a:srgbClr val="00FFFF"/>
              </a:solidFill>
              <a:effectLst/>
              <a:latin typeface="+mn-lt"/>
              <a:ea typeface="+mn-ea"/>
              <a:cs typeface="+mn-cs"/>
            </a:rPr>
            <a:t>email   kyr@kyr.gr</a:t>
          </a:r>
          <a:r>
            <a:rPr lang="el-GR" sz="1800" b="1" baseline="0">
              <a:solidFill>
                <a:srgbClr val="00FFFF"/>
              </a:solidFill>
              <a:effectLst/>
              <a:latin typeface="+mn-lt"/>
              <a:ea typeface="+mn-ea"/>
              <a:cs typeface="+mn-cs"/>
            </a:rPr>
            <a:t>  </a:t>
          </a:r>
          <a:endParaRPr lang="el-GR" sz="2800">
            <a:solidFill>
              <a:srgbClr val="00FFFF"/>
            </a:solidFill>
            <a:effectLst/>
          </a:endParaRPr>
        </a:p>
        <a:p>
          <a:pPr algn="ctr"/>
          <a:endParaRPr lang="el-GR" sz="1600" b="1" baseline="0">
            <a:solidFill>
              <a:srgbClr val="FFFF00"/>
            </a:solidFill>
            <a:latin typeface="+mn-lt"/>
            <a:ea typeface="+mn-ea"/>
            <a:cs typeface="+mn-cs"/>
          </a:endParaRPr>
        </a:p>
        <a:p>
          <a:pPr algn="l"/>
          <a:endParaRPr lang="el-GR" sz="1050" b="1"/>
        </a:p>
      </xdr:txBody>
    </xdr:sp>
    <xdr:clientData/>
  </xdr:twoCellAnchor>
  <xdr:twoCellAnchor>
    <xdr:from>
      <xdr:col>2</xdr:col>
      <xdr:colOff>0</xdr:colOff>
      <xdr:row>221</xdr:row>
      <xdr:rowOff>0</xdr:rowOff>
    </xdr:from>
    <xdr:to>
      <xdr:col>7</xdr:col>
      <xdr:colOff>2324100</xdr:colOff>
      <xdr:row>225</xdr:row>
      <xdr:rowOff>171450</xdr:rowOff>
    </xdr:to>
    <xdr:sp macro="" textlink="">
      <xdr:nvSpPr>
        <xdr:cNvPr id="19" name="8 - TextBox"/>
        <xdr:cNvSpPr txBox="1"/>
      </xdr:nvSpPr>
      <xdr:spPr>
        <a:xfrm>
          <a:off x="752475" y="44386500"/>
          <a:ext cx="9039225" cy="971550"/>
        </a:xfrm>
        <a:prstGeom prst="rect">
          <a:avLst/>
        </a:prstGeom>
        <a:solidFill>
          <a:srgbClr val="C00000"/>
        </a:solidFill>
        <a:ln w="476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l-GR" sz="1800" b="1">
              <a:solidFill>
                <a:schemeClr val="bg1"/>
              </a:solidFill>
            </a:rPr>
            <a:t>ΚΑΤΗΓΟΡΙΑ ΣΥΣΤΗΜΑΤΩΝ    2  </a:t>
          </a:r>
          <a:r>
            <a:rPr lang="el-GR" sz="1800" b="1">
              <a:solidFill>
                <a:srgbClr val="00FFFF"/>
              </a:solidFill>
            </a:rPr>
            <a:t>Στα   </a:t>
          </a:r>
          <a:r>
            <a:rPr lang="el-GR" sz="1800" b="1">
              <a:solidFill>
                <a:schemeClr val="bg1"/>
              </a:solidFill>
            </a:rPr>
            <a:t>2</a:t>
          </a:r>
          <a:r>
            <a:rPr lang="el-GR" sz="1800" b="1">
              <a:solidFill>
                <a:srgbClr val="00FFFF"/>
              </a:solidFill>
            </a:rPr>
            <a:t>  </a:t>
          </a:r>
          <a:endParaRPr lang="en-US" sz="1800" b="1">
            <a:solidFill>
              <a:srgbClr val="00FFFF"/>
            </a:solidFill>
          </a:endParaRPr>
        </a:p>
        <a:p>
          <a:pPr algn="ctr"/>
          <a:r>
            <a:rPr lang="el-GR" sz="1600" b="1">
              <a:solidFill>
                <a:schemeClr val="bg1"/>
              </a:solidFill>
            </a:rPr>
            <a:t> ΑΚΟΜΑ ΚΑΙ 2  ΑΡΙΘΜΟΥΣ  ΝΑ  ΕΧΟΥΜΕ  ΣΩΣΤΟΥΣ  ΜΕ ΤΗ  ΝΙΚ  ΣΤΗΛΗ </a:t>
          </a:r>
        </a:p>
        <a:p>
          <a:pPr algn="ctr"/>
          <a:r>
            <a:rPr lang="el-GR" sz="1600" b="1">
              <a:solidFill>
                <a:schemeClr val="bg1"/>
              </a:solidFill>
            </a:rPr>
            <a:t>  </a:t>
          </a:r>
          <a:r>
            <a:rPr lang="el-GR" sz="1600" b="1">
              <a:solidFill>
                <a:srgbClr val="FFFF00"/>
              </a:solidFill>
            </a:rPr>
            <a:t>ΤΟ  ΣΥΣΤΗΜΑ  ΕΓΓΥΑΤΑΙ</a:t>
          </a:r>
          <a:r>
            <a:rPr lang="el-GR" sz="1600" b="1" baseline="0">
              <a:solidFill>
                <a:srgbClr val="FFFF00"/>
              </a:solidFill>
            </a:rPr>
            <a:t>  100%  2άρι-α &amp; Ανω</a:t>
          </a:r>
          <a:endParaRPr lang="el-GR" sz="1600" b="1">
            <a:solidFill>
              <a:srgbClr val="FFFF00"/>
            </a:solidFill>
          </a:endParaRPr>
        </a:p>
      </xdr:txBody>
    </xdr:sp>
    <xdr:clientData/>
  </xdr:twoCellAnchor>
  <xdr:twoCellAnchor>
    <xdr:from>
      <xdr:col>2</xdr:col>
      <xdr:colOff>19050</xdr:colOff>
      <xdr:row>264</xdr:row>
      <xdr:rowOff>161926</xdr:rowOff>
    </xdr:from>
    <xdr:to>
      <xdr:col>8</xdr:col>
      <xdr:colOff>19050</xdr:colOff>
      <xdr:row>276</xdr:row>
      <xdr:rowOff>142875</xdr:rowOff>
    </xdr:to>
    <xdr:sp macro="" textlink="">
      <xdr:nvSpPr>
        <xdr:cNvPr id="20" name="44 - TextBox"/>
        <xdr:cNvSpPr txBox="1"/>
      </xdr:nvSpPr>
      <xdr:spPr>
        <a:xfrm>
          <a:off x="771525" y="53540026"/>
          <a:ext cx="9039225" cy="2266949"/>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00FF00"/>
              </a:solidFill>
            </a:rPr>
            <a:t>ΝΕΑ ΣΕΙΡΑ ΣΥΣΤΗΜΑΤΩΝ   ΓΙΑ  100%   3άρια  Στά </a:t>
          </a:r>
          <a:r>
            <a:rPr lang="el-GR" sz="2000" b="1" baseline="0">
              <a:solidFill>
                <a:srgbClr val="00FF00"/>
              </a:solidFill>
            </a:rPr>
            <a:t> 4</a:t>
          </a:r>
          <a:r>
            <a:rPr lang="el-GR" sz="2000" b="1">
              <a:solidFill>
                <a:srgbClr val="00FF00"/>
              </a:solidFill>
            </a:rPr>
            <a:t>    ΚΑΙ  ΑΝΩ  </a:t>
          </a:r>
        </a:p>
        <a:p>
          <a:pPr algn="ctr"/>
          <a:r>
            <a:rPr lang="el-GR" sz="2000" b="1" u="sng">
              <a:solidFill>
                <a:srgbClr val="00FF00"/>
              </a:solidFill>
            </a:rPr>
            <a:t>ΑΝΑΠΤΥΞΗ  ΣΕ    </a:t>
          </a:r>
          <a:r>
            <a:rPr lang="el-GR" sz="2000" b="1" u="sng">
              <a:solidFill>
                <a:schemeClr val="bg1"/>
              </a:solidFill>
            </a:rPr>
            <a:t>5ΑΔΕΣ</a:t>
          </a:r>
        </a:p>
        <a:p>
          <a:pPr algn="l"/>
          <a:r>
            <a:rPr lang="el-GR" sz="1400" b="1">
              <a:solidFill>
                <a:srgbClr val="00FFFF"/>
              </a:solidFill>
            </a:rPr>
            <a:t>ΑΡΙΘΜΟΙ</a:t>
          </a:r>
          <a:r>
            <a:rPr lang="el-GR" sz="1400" b="1" baseline="0">
              <a:solidFill>
                <a:srgbClr val="00FFFF"/>
              </a:solidFill>
            </a:rPr>
            <a:t> </a:t>
          </a:r>
          <a:r>
            <a:rPr lang="en-US" sz="1400" b="1" baseline="0">
              <a:solidFill>
                <a:srgbClr val="00FFFF"/>
              </a:solidFill>
            </a:rPr>
            <a:t> </a:t>
          </a:r>
          <a:r>
            <a:rPr lang="el-GR" sz="1400" b="1" baseline="0">
              <a:solidFill>
                <a:srgbClr val="00FFFF"/>
              </a:solidFill>
            </a:rPr>
            <a:t> </a:t>
          </a:r>
          <a:r>
            <a:rPr lang="en-US" sz="1400" b="1" baseline="0">
              <a:solidFill>
                <a:srgbClr val="00FFFF"/>
              </a:solidFill>
            </a:rPr>
            <a:t>:</a:t>
          </a:r>
          <a:r>
            <a:rPr lang="el-GR" sz="1400" b="1" baseline="0">
              <a:solidFill>
                <a:srgbClr val="00FFFF"/>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chemeClr val="bg1"/>
              </a:solidFill>
            </a:rPr>
            <a:t>ΑΠΟΔΟΣΗ </a:t>
          </a:r>
          <a:r>
            <a:rPr lang="en-US" sz="1400" b="1" baseline="0">
              <a:solidFill>
                <a:schemeClr val="bg1"/>
              </a:solidFill>
            </a:rPr>
            <a:t> : </a:t>
          </a:r>
          <a:r>
            <a:rPr lang="el-GR" sz="1400" b="1" baseline="0">
              <a:solidFill>
                <a:schemeClr val="bg1"/>
              </a:solidFill>
            </a:rPr>
            <a:t>  </a:t>
          </a:r>
          <a:r>
            <a:rPr lang="el-GR" sz="1400" b="1">
              <a:solidFill>
                <a:schemeClr val="bg1"/>
              </a:solidFill>
            </a:rPr>
            <a:t>  3</a:t>
          </a:r>
          <a:r>
            <a:rPr lang="el-GR" sz="1400" b="1" baseline="0">
              <a:solidFill>
                <a:schemeClr val="bg1"/>
              </a:solidFill>
              <a:latin typeface="+mn-lt"/>
              <a:ea typeface="+mn-ea"/>
              <a:cs typeface="+mn-cs"/>
            </a:rPr>
            <a:t>  ΣΤΑ  4   ΑΠΟΔΙΔΕΙ  100%   3άρι-α  Αν Πιάσουμε  4 Αριθμούς  Απο τους 5 της Κλήρωσης </a:t>
          </a:r>
          <a:r>
            <a:rPr lang="el-GR" sz="1200" b="1">
              <a:solidFill>
                <a:schemeClr val="bg1"/>
              </a:solidFill>
              <a:latin typeface="+mn-lt"/>
              <a:ea typeface="+mn-ea"/>
              <a:cs typeface="+mn-cs"/>
            </a:rPr>
            <a:t>       </a:t>
          </a:r>
          <a:r>
            <a:rPr lang="el-GR" sz="1200" b="1">
              <a:solidFill>
                <a:srgbClr val="FFFF00"/>
              </a:solidFill>
              <a:latin typeface="+mn-lt"/>
              <a:ea typeface="+mn-ea"/>
              <a:cs typeface="+mn-cs"/>
            </a:rPr>
            <a:t>              </a:t>
          </a:r>
        </a:p>
        <a:p>
          <a:pPr algn="ctr"/>
          <a:r>
            <a:rPr lang="el-GR" sz="1400" b="1" baseline="0">
              <a:solidFill>
                <a:srgbClr val="FFFF00"/>
              </a:solidFill>
              <a:latin typeface="+mn-lt"/>
              <a:ea typeface="+mn-ea"/>
              <a:cs typeface="+mn-cs"/>
            </a:rPr>
            <a:t>       </a:t>
          </a:r>
          <a:r>
            <a:rPr lang="el-GR" sz="1600" b="1" baseline="0">
              <a:solidFill>
                <a:srgbClr val="FFFF00"/>
              </a:solidFill>
              <a:latin typeface="+mn-lt"/>
              <a:ea typeface="+mn-ea"/>
              <a:cs typeface="+mn-cs"/>
            </a:rPr>
            <a:t>ΣΕ ΟΛΑ ΤΑ ΣΥΣΤΗΜΑΤΑ  ΑΝΑΦΕΡΟΝΤΑΙ  ΑΝΑΛΥΤΙΚΑ  ΤΑ ΠΟΣΟΣΤΑ  </a:t>
          </a:r>
        </a:p>
        <a:p>
          <a:pPr algn="ctr"/>
          <a:r>
            <a:rPr lang="el-GR" sz="1600" b="1" baseline="0">
              <a:solidFill>
                <a:srgbClr val="FFFF00"/>
              </a:solidFill>
              <a:latin typeface="+mn-lt"/>
              <a:ea typeface="+mn-ea"/>
              <a:cs typeface="+mn-cs"/>
            </a:rPr>
            <a:t>ΓΙΑ  5άρι    4άρι-α   3άρι-α  </a:t>
          </a:r>
          <a:r>
            <a:rPr lang="en-US" sz="1600" b="1" baseline="0">
              <a:solidFill>
                <a:srgbClr val="FFFF00"/>
              </a:solidFill>
              <a:latin typeface="+mn-lt"/>
              <a:ea typeface="+mn-ea"/>
              <a:cs typeface="+mn-cs"/>
            </a:rPr>
            <a:t>2</a:t>
          </a:r>
          <a:r>
            <a:rPr lang="el-GR" sz="1600" b="1" baseline="0">
              <a:solidFill>
                <a:srgbClr val="FFFF00"/>
              </a:solidFill>
              <a:latin typeface="+mn-lt"/>
              <a:ea typeface="+mn-ea"/>
              <a:cs typeface="+mn-cs"/>
            </a:rPr>
            <a:t>άρια </a:t>
          </a:r>
          <a:r>
            <a:rPr lang="en-US" sz="1600" b="1" baseline="0">
              <a:solidFill>
                <a:srgbClr val="FFFF00"/>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l-GR" sz="1800" b="1" baseline="0">
              <a:solidFill>
                <a:srgbClr val="00FFFF"/>
              </a:solidFill>
              <a:effectLst/>
              <a:latin typeface="+mn-lt"/>
              <a:ea typeface="+mn-ea"/>
              <a:cs typeface="+mn-cs"/>
            </a:rPr>
            <a:t>Για Οποιαδήποτε  Απορία    </a:t>
          </a:r>
          <a:r>
            <a:rPr lang="en-US" sz="1800" b="1" baseline="0">
              <a:solidFill>
                <a:srgbClr val="00FFFF"/>
              </a:solidFill>
              <a:effectLst/>
              <a:latin typeface="+mn-lt"/>
              <a:ea typeface="+mn-ea"/>
              <a:cs typeface="+mn-cs"/>
            </a:rPr>
            <a:t>email   kyr@kyr.gr</a:t>
          </a:r>
          <a:r>
            <a:rPr lang="el-GR" sz="1800" b="1" baseline="0">
              <a:solidFill>
                <a:srgbClr val="00FFFF"/>
              </a:solidFill>
              <a:effectLst/>
              <a:latin typeface="+mn-lt"/>
              <a:ea typeface="+mn-ea"/>
              <a:cs typeface="+mn-cs"/>
            </a:rPr>
            <a:t>  </a:t>
          </a:r>
          <a:endParaRPr lang="el-GR" sz="2800">
            <a:solidFill>
              <a:srgbClr val="00FFFF"/>
            </a:solidFill>
            <a:effectLst/>
          </a:endParaRPr>
        </a:p>
        <a:p>
          <a:pPr algn="ctr"/>
          <a:endParaRPr lang="el-GR" sz="1600" b="1" baseline="0">
            <a:solidFill>
              <a:srgbClr val="FFFF00"/>
            </a:solidFill>
            <a:latin typeface="+mn-lt"/>
            <a:ea typeface="+mn-ea"/>
            <a:cs typeface="+mn-cs"/>
          </a:endParaRPr>
        </a:p>
        <a:p>
          <a:pPr algn="l"/>
          <a:endParaRPr lang="el-GR" sz="1050" b="1"/>
        </a:p>
      </xdr:txBody>
    </xdr:sp>
    <xdr:clientData/>
  </xdr:twoCellAnchor>
  <xdr:twoCellAnchor>
    <xdr:from>
      <xdr:col>2</xdr:col>
      <xdr:colOff>19050</xdr:colOff>
      <xdr:row>320</xdr:row>
      <xdr:rowOff>28575</xdr:rowOff>
    </xdr:from>
    <xdr:to>
      <xdr:col>8</xdr:col>
      <xdr:colOff>19049</xdr:colOff>
      <xdr:row>331</xdr:row>
      <xdr:rowOff>38100</xdr:rowOff>
    </xdr:to>
    <xdr:sp macro="" textlink="">
      <xdr:nvSpPr>
        <xdr:cNvPr id="21" name="54 - TextBox"/>
        <xdr:cNvSpPr txBox="1"/>
      </xdr:nvSpPr>
      <xdr:spPr>
        <a:xfrm>
          <a:off x="771525" y="66027300"/>
          <a:ext cx="9039224" cy="2105025"/>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chemeClr val="bg1"/>
              </a:solidFill>
            </a:rPr>
            <a:t>ΣΥΣΤΗΜΑΤΑ      ΓΙΑ  100%</a:t>
          </a:r>
          <a:r>
            <a:rPr lang="el-GR" sz="2000" b="1">
              <a:solidFill>
                <a:srgbClr val="FFFF00"/>
              </a:solidFill>
            </a:rPr>
            <a:t>   </a:t>
          </a:r>
          <a:r>
            <a:rPr lang="el-GR" sz="2000" b="1">
              <a:solidFill>
                <a:srgbClr val="00FFFF"/>
              </a:solidFill>
            </a:rPr>
            <a:t>4</a:t>
          </a:r>
          <a:r>
            <a:rPr lang="el-GR" sz="2000" b="1">
              <a:solidFill>
                <a:schemeClr val="bg1"/>
              </a:solidFill>
            </a:rPr>
            <a:t>άρι-α</a:t>
          </a:r>
          <a:r>
            <a:rPr lang="el-GR" sz="2000" b="1">
              <a:solidFill>
                <a:srgbClr val="FFFF00"/>
              </a:solidFill>
            </a:rPr>
            <a:t>   </a:t>
          </a:r>
          <a:r>
            <a:rPr lang="el-GR" sz="2000" b="1">
              <a:solidFill>
                <a:srgbClr val="00FFFF"/>
              </a:solidFill>
            </a:rPr>
            <a:t>Στα  4   </a:t>
          </a:r>
        </a:p>
        <a:p>
          <a:pPr algn="ctr"/>
          <a:r>
            <a:rPr lang="el-GR" sz="2000" b="1" u="sng">
              <a:solidFill>
                <a:srgbClr val="00FF00"/>
              </a:solidFill>
            </a:rPr>
            <a:t>ΑΝΑΠΤΥΞΗ  ΣΕ    5ΑΔΕΣ</a:t>
          </a:r>
        </a:p>
        <a:p>
          <a:pPr algn="l"/>
          <a:r>
            <a:rPr lang="el-GR" sz="1400" b="1">
              <a:solidFill>
                <a:srgbClr val="FFFF00"/>
              </a:solidFill>
            </a:rPr>
            <a:t>ΑΡΙΘΜΟΙ</a:t>
          </a:r>
          <a:r>
            <a:rPr lang="el-GR" sz="1400" b="1" baseline="0">
              <a:solidFill>
                <a:srgbClr val="FFFF00"/>
              </a:solidFill>
            </a:rPr>
            <a:t> </a:t>
          </a:r>
          <a:r>
            <a:rPr lang="en-US" sz="1400" b="1" baseline="0">
              <a:solidFill>
                <a:srgbClr val="FFFF00"/>
              </a:solidFill>
            </a:rPr>
            <a:t> </a:t>
          </a:r>
          <a:r>
            <a:rPr lang="el-GR" sz="1400" b="1" baseline="0">
              <a:solidFill>
                <a:srgbClr val="FFFF00"/>
              </a:solidFill>
            </a:rPr>
            <a:t> </a:t>
          </a:r>
          <a:r>
            <a:rPr lang="en-US" sz="1400" b="1" baseline="0">
              <a:solidFill>
                <a:srgbClr val="FFFF00"/>
              </a:solidFill>
            </a:rPr>
            <a:t>:</a:t>
          </a:r>
          <a:r>
            <a:rPr lang="el-GR" sz="1400" b="1" baseline="0">
              <a:solidFill>
                <a:srgbClr val="FFFF00"/>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rgbClr val="FFFF00"/>
              </a:solidFill>
            </a:rPr>
            <a:t>ΑΠΟΔΟΣΗ </a:t>
          </a:r>
          <a:r>
            <a:rPr lang="en-US" sz="1400" b="1" baseline="0">
              <a:solidFill>
                <a:srgbClr val="FFFF00"/>
              </a:solidFill>
            </a:rPr>
            <a:t> : </a:t>
          </a:r>
          <a:r>
            <a:rPr lang="el-GR" sz="1400" b="1" baseline="0">
              <a:solidFill>
                <a:srgbClr val="FFFF00"/>
              </a:solidFill>
            </a:rPr>
            <a:t>  </a:t>
          </a:r>
          <a:r>
            <a:rPr lang="el-GR" sz="1400" b="1">
              <a:solidFill>
                <a:srgbClr val="FFFF00"/>
              </a:solidFill>
            </a:rPr>
            <a:t>  4</a:t>
          </a:r>
          <a:r>
            <a:rPr lang="el-GR" sz="1400" b="1" baseline="0">
              <a:solidFill>
                <a:srgbClr val="FFFF00"/>
              </a:solidFill>
              <a:latin typeface="+mn-lt"/>
              <a:ea typeface="+mn-ea"/>
              <a:cs typeface="+mn-cs"/>
            </a:rPr>
            <a:t>  ΣΤΑ  4 = ΑΠΟΔΙΔΕΙ  </a:t>
          </a:r>
          <a:r>
            <a:rPr lang="el-GR" sz="1400" b="1" baseline="0">
              <a:solidFill>
                <a:srgbClr val="00FFFF"/>
              </a:solidFill>
              <a:latin typeface="+mn-lt"/>
              <a:ea typeface="+mn-ea"/>
              <a:cs typeface="+mn-cs"/>
            </a:rPr>
            <a:t>100%   4άρι  </a:t>
          </a:r>
          <a:r>
            <a:rPr lang="el-GR" sz="1400" b="1" baseline="0">
              <a:solidFill>
                <a:srgbClr val="FFFF00"/>
              </a:solidFill>
              <a:latin typeface="+mn-lt"/>
              <a:ea typeface="+mn-ea"/>
              <a:cs typeface="+mn-cs"/>
            </a:rPr>
            <a:t>ΑΝ ΠΙΑΣΟΥΜΕ  4  ΑΡΙΘΜΟΥΣ </a:t>
          </a:r>
          <a:r>
            <a:rPr lang="en-US" sz="1400" b="1" baseline="0">
              <a:solidFill>
                <a:srgbClr val="FFFF00"/>
              </a:solidFill>
              <a:latin typeface="+mn-lt"/>
              <a:ea typeface="+mn-ea"/>
              <a:cs typeface="+mn-cs"/>
            </a:rPr>
            <a:t> </a:t>
          </a:r>
          <a:endParaRPr lang="el-GR" sz="1400" b="1" baseline="0">
            <a:solidFill>
              <a:srgbClr val="FFFF00"/>
            </a:solidFill>
            <a:latin typeface="+mn-lt"/>
            <a:ea typeface="+mn-ea"/>
            <a:cs typeface="+mn-cs"/>
          </a:endParaRPr>
        </a:p>
        <a:p>
          <a:pPr algn="ctr"/>
          <a:r>
            <a:rPr lang="el-GR" sz="1400" b="1" baseline="0">
              <a:solidFill>
                <a:srgbClr val="FFFF00"/>
              </a:solidFill>
              <a:latin typeface="+mn-lt"/>
              <a:ea typeface="+mn-ea"/>
              <a:cs typeface="+mn-cs"/>
            </a:rPr>
            <a:t>       </a:t>
          </a:r>
          <a:r>
            <a:rPr lang="el-GR" sz="1400" b="1" baseline="0">
              <a:solidFill>
                <a:schemeClr val="bg1"/>
              </a:solidFill>
              <a:latin typeface="+mn-lt"/>
              <a:ea typeface="+mn-ea"/>
              <a:cs typeface="+mn-cs"/>
            </a:rPr>
            <a:t>ΣΕ ΟΛΑ ΤΑ ΣΥΣΤΗΜΑΤΑ  ΠΟΥ ΑΝΑΠΤΥΣΟΥΜΕ   ΑΝΑΦΕΡΟΝΤΑΙ  </a:t>
          </a:r>
        </a:p>
        <a:p>
          <a:pPr algn="ctr"/>
          <a:r>
            <a:rPr lang="el-GR" sz="1400" b="1" baseline="0">
              <a:solidFill>
                <a:schemeClr val="bg1"/>
              </a:solidFill>
              <a:latin typeface="+mn-lt"/>
              <a:ea typeface="+mn-ea"/>
              <a:cs typeface="+mn-cs"/>
            </a:rPr>
            <a:t>ΑΝΑΛΥΤΙΚΑ  ΤΑ ΠΟΣΟΣΤΑ  ΓΙΑ  5άρι   4άρι-α  3άρι-α   </a:t>
          </a:r>
          <a:endParaRPr lang="el-GR" sz="1200" b="1" baseline="0">
            <a:solidFill>
              <a:schemeClr val="bg1"/>
            </a:solidFill>
            <a:latin typeface="+mn-lt"/>
            <a:ea typeface="+mn-ea"/>
            <a:cs typeface="+mn-cs"/>
          </a:endParaRPr>
        </a:p>
        <a:p>
          <a:pPr algn="ctr"/>
          <a:r>
            <a:rPr lang="el-GR" sz="1600" b="1" baseline="0">
              <a:solidFill>
                <a:schemeClr val="bg1"/>
              </a:solidFill>
              <a:latin typeface="+mn-lt"/>
              <a:ea typeface="+mn-ea"/>
              <a:cs typeface="+mn-cs"/>
            </a:rPr>
            <a:t>ΑΝ  ΠΙΑΣΟΥΜΕ ΚΑΙ ΤΟ ΤΖΟΚΕΡ  ΤΟΤΕ ΘΑ  ΕΧΟΥΜΕ ΕΠΙΤΥΧΙΕΣ  100 %  5+1 η 4+1  &amp;  3+1 </a:t>
          </a:r>
        </a:p>
        <a:p>
          <a:pPr algn="l"/>
          <a:endParaRPr lang="el-GR" sz="1050" b="1"/>
        </a:p>
      </xdr:txBody>
    </xdr:sp>
    <xdr:clientData/>
  </xdr:twoCellAnchor>
  <xdr:twoCellAnchor>
    <xdr:from>
      <xdr:col>1</xdr:col>
      <xdr:colOff>438149</xdr:colOff>
      <xdr:row>331</xdr:row>
      <xdr:rowOff>190498</xdr:rowOff>
    </xdr:from>
    <xdr:to>
      <xdr:col>7</xdr:col>
      <xdr:colOff>2352674</xdr:colOff>
      <xdr:row>336</xdr:row>
      <xdr:rowOff>85725</xdr:rowOff>
    </xdr:to>
    <xdr:sp macro="" textlink="">
      <xdr:nvSpPr>
        <xdr:cNvPr id="22" name="8 - TextBox"/>
        <xdr:cNvSpPr txBox="1"/>
      </xdr:nvSpPr>
      <xdr:spPr>
        <a:xfrm>
          <a:off x="581024" y="68284723"/>
          <a:ext cx="9210675" cy="847727"/>
        </a:xfrm>
        <a:prstGeom prst="rect">
          <a:avLst/>
        </a:prstGeom>
        <a:solidFill>
          <a:srgbClr val="C00000"/>
        </a:solidFill>
        <a:ln w="38100" cmpd="sng">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l-GR" sz="1800" b="1">
              <a:solidFill>
                <a:schemeClr val="bg1"/>
              </a:solidFill>
            </a:rPr>
            <a:t>ΚΑΤΗΓΟΡΙΑ ΣΥΣΤΗΜΑΤΩΝ 4 ΣΤΑ 4 </a:t>
          </a:r>
          <a:endParaRPr lang="en-US" sz="1800" b="1">
            <a:solidFill>
              <a:schemeClr val="bg1"/>
            </a:solidFill>
          </a:endParaRPr>
        </a:p>
        <a:p>
          <a:pPr algn="ctr"/>
          <a:r>
            <a:rPr lang="el-GR" sz="1600" b="1">
              <a:solidFill>
                <a:schemeClr val="bg1"/>
              </a:solidFill>
            </a:rPr>
            <a:t> ΑΚΟΜΑ ΚΑΙ 4  ΑΡΙΘΜΟΥΣ  ΝΑ  ΕΧΟΥΜΕ  ΣΩΣΤΟΥΣ  ΜΕ ΤΗ  ΝΙΚ  ΣΤΗΛΗ </a:t>
          </a:r>
        </a:p>
        <a:p>
          <a:pPr algn="ctr"/>
          <a:r>
            <a:rPr lang="el-GR" sz="1600" b="1">
              <a:solidFill>
                <a:schemeClr val="bg1"/>
              </a:solidFill>
            </a:rPr>
            <a:t>  </a:t>
          </a:r>
          <a:r>
            <a:rPr lang="el-GR" sz="1600" b="1">
              <a:solidFill>
                <a:srgbClr val="FFFF00"/>
              </a:solidFill>
            </a:rPr>
            <a:t>ΤΟ  ΣΥΣΤΗΜΑ  ΕΓΓΥΑΤΑΙ</a:t>
          </a:r>
          <a:r>
            <a:rPr lang="el-GR" sz="1600" b="1" baseline="0">
              <a:solidFill>
                <a:srgbClr val="FFFF00"/>
              </a:solidFill>
            </a:rPr>
            <a:t>  100%  4άρι-α</a:t>
          </a:r>
          <a:endParaRPr lang="el-GR" sz="1600" b="1">
            <a:solidFill>
              <a:srgbClr val="FFFF00"/>
            </a:solidFill>
          </a:endParaRPr>
        </a:p>
      </xdr:txBody>
    </xdr:sp>
    <xdr:clientData/>
  </xdr:twoCellAnchor>
  <xdr:twoCellAnchor>
    <xdr:from>
      <xdr:col>2</xdr:col>
      <xdr:colOff>28576</xdr:colOff>
      <xdr:row>364</xdr:row>
      <xdr:rowOff>28575</xdr:rowOff>
    </xdr:from>
    <xdr:to>
      <xdr:col>7</xdr:col>
      <xdr:colOff>2324100</xdr:colOff>
      <xdr:row>375</xdr:row>
      <xdr:rowOff>180975</xdr:rowOff>
    </xdr:to>
    <xdr:sp macro="" textlink="">
      <xdr:nvSpPr>
        <xdr:cNvPr id="23" name="55 - TextBox"/>
        <xdr:cNvSpPr txBox="1"/>
      </xdr:nvSpPr>
      <xdr:spPr>
        <a:xfrm>
          <a:off x="781051" y="75657075"/>
          <a:ext cx="9010649" cy="224790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00FF00"/>
              </a:solidFill>
            </a:rPr>
            <a:t>ΣΥΣΤΗΜΑΤΑ </a:t>
          </a:r>
          <a:r>
            <a:rPr lang="el-GR" sz="2000" b="1">
              <a:solidFill>
                <a:srgbClr val="FFFF00"/>
              </a:solidFill>
            </a:rPr>
            <a:t>     ΓΙΑ  100%   </a:t>
          </a:r>
          <a:r>
            <a:rPr lang="en-US" sz="2000" b="1">
              <a:solidFill>
                <a:srgbClr val="FFFF00"/>
              </a:solidFill>
            </a:rPr>
            <a:t>3</a:t>
          </a:r>
          <a:r>
            <a:rPr lang="el-GR" sz="2000" b="1">
              <a:solidFill>
                <a:srgbClr val="FFFF00"/>
              </a:solidFill>
            </a:rPr>
            <a:t>άρι-α   Στα  </a:t>
          </a:r>
          <a:r>
            <a:rPr lang="en-US" sz="2000" b="1">
              <a:solidFill>
                <a:srgbClr val="FFFF00"/>
              </a:solidFill>
            </a:rPr>
            <a:t>3</a:t>
          </a:r>
          <a:r>
            <a:rPr lang="el-GR" sz="2000" b="1">
              <a:solidFill>
                <a:srgbClr val="FFFF00"/>
              </a:solidFill>
            </a:rPr>
            <a:t>   </a:t>
          </a:r>
          <a:endParaRPr lang="el-GR" sz="2000" b="1">
            <a:solidFill>
              <a:srgbClr val="33CCFF"/>
            </a:solidFill>
          </a:endParaRPr>
        </a:p>
        <a:p>
          <a:pPr algn="ctr"/>
          <a:r>
            <a:rPr lang="el-GR" sz="2000" b="1" u="sng">
              <a:solidFill>
                <a:srgbClr val="00FF00"/>
              </a:solidFill>
            </a:rPr>
            <a:t>ΑΝΑΠΤΥΞΗ  ΣΕ    5άδες</a:t>
          </a:r>
        </a:p>
        <a:p>
          <a:pPr algn="l"/>
          <a:r>
            <a:rPr lang="el-GR" sz="1400" b="1">
              <a:solidFill>
                <a:srgbClr val="FFFF00"/>
              </a:solidFill>
            </a:rPr>
            <a:t>ΑΡΙΘΜΟΙ</a:t>
          </a:r>
          <a:r>
            <a:rPr lang="el-GR" sz="1400" b="1" baseline="0">
              <a:solidFill>
                <a:srgbClr val="FFFF00"/>
              </a:solidFill>
            </a:rPr>
            <a:t> </a:t>
          </a:r>
          <a:r>
            <a:rPr lang="en-US" sz="1400" b="1" baseline="0">
              <a:solidFill>
                <a:srgbClr val="FFFF00"/>
              </a:solidFill>
            </a:rPr>
            <a:t> </a:t>
          </a:r>
          <a:r>
            <a:rPr lang="el-GR" sz="1400" b="1" baseline="0">
              <a:solidFill>
                <a:srgbClr val="FFFF00"/>
              </a:solidFill>
            </a:rPr>
            <a:t> </a:t>
          </a:r>
          <a:r>
            <a:rPr lang="en-US" sz="1400" b="1" baseline="0">
              <a:solidFill>
                <a:srgbClr val="FFFF00"/>
              </a:solidFill>
            </a:rPr>
            <a:t>:</a:t>
          </a:r>
          <a:r>
            <a:rPr lang="el-GR" sz="1400" b="1" baseline="0">
              <a:solidFill>
                <a:srgbClr val="FFFF00"/>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rgbClr val="00FF00"/>
              </a:solidFill>
              <a:latin typeface="+mn-lt"/>
              <a:ea typeface="+mn-ea"/>
              <a:cs typeface="+mn-cs"/>
            </a:rPr>
            <a:t>ΑΠΟΔΟΣΗ </a:t>
          </a:r>
          <a:r>
            <a:rPr lang="en-US" sz="1400" b="1" baseline="0">
              <a:solidFill>
                <a:srgbClr val="00FF00"/>
              </a:solidFill>
              <a:latin typeface="+mn-lt"/>
              <a:ea typeface="+mn-ea"/>
              <a:cs typeface="+mn-cs"/>
            </a:rPr>
            <a:t> : </a:t>
          </a:r>
          <a:r>
            <a:rPr lang="el-GR" sz="1400" b="1" baseline="0">
              <a:solidFill>
                <a:srgbClr val="00FF00"/>
              </a:solidFill>
              <a:latin typeface="+mn-lt"/>
              <a:ea typeface="+mn-ea"/>
              <a:cs typeface="+mn-cs"/>
            </a:rPr>
            <a:t>  </a:t>
          </a:r>
          <a:r>
            <a:rPr lang="el-GR" sz="1400" b="1">
              <a:solidFill>
                <a:srgbClr val="00FF00"/>
              </a:solidFill>
              <a:latin typeface="+mn-lt"/>
              <a:ea typeface="+mn-ea"/>
              <a:cs typeface="+mn-cs"/>
            </a:rPr>
            <a:t>  3</a:t>
          </a:r>
          <a:r>
            <a:rPr lang="el-GR" sz="1400" b="1" baseline="0">
              <a:solidFill>
                <a:srgbClr val="00FF00"/>
              </a:solidFill>
              <a:latin typeface="+mn-lt"/>
              <a:ea typeface="+mn-ea"/>
              <a:cs typeface="+mn-cs"/>
            </a:rPr>
            <a:t>  ΣΤΑ  3 = ΑΠΟΔΙΔΕΙ  100%   3άρι  ΑΝ ΠΙΑΣΟΥΜΕ  3  ΑΡΙΘΜΟΥΣ </a:t>
          </a:r>
          <a:r>
            <a:rPr lang="en-US" sz="1400" b="1" baseline="0">
              <a:solidFill>
                <a:srgbClr val="00FF00"/>
              </a:solidFill>
              <a:latin typeface="+mn-lt"/>
              <a:ea typeface="+mn-ea"/>
              <a:cs typeface="+mn-cs"/>
            </a:rPr>
            <a:t> </a:t>
          </a:r>
          <a:endParaRPr lang="el-GR" sz="1400" b="1">
            <a:solidFill>
              <a:srgbClr val="00FF00"/>
            </a:solidFill>
            <a:latin typeface="+mn-lt"/>
            <a:ea typeface="+mn-ea"/>
            <a:cs typeface="+mn-cs"/>
          </a:endParaRPr>
        </a:p>
        <a:p>
          <a:pPr algn="ctr"/>
          <a:r>
            <a:rPr lang="el-GR" sz="1400" b="1" baseline="0">
              <a:solidFill>
                <a:srgbClr val="FFFF00"/>
              </a:solidFill>
              <a:latin typeface="+mn-lt"/>
              <a:ea typeface="+mn-ea"/>
              <a:cs typeface="+mn-cs"/>
            </a:rPr>
            <a:t>       </a:t>
          </a:r>
          <a:r>
            <a:rPr lang="el-GR" sz="1400" b="1" baseline="0">
              <a:solidFill>
                <a:schemeClr val="bg1"/>
              </a:solidFill>
              <a:latin typeface="+mn-lt"/>
              <a:ea typeface="+mn-ea"/>
              <a:cs typeface="+mn-cs"/>
            </a:rPr>
            <a:t>ΣΕ ΟΛΑ ΤΑ ΣΥΣΤΗΜΑΤΑ  ΠΟΥ ΑΝΑΠΤΥΣΟΥΜΕ  </a:t>
          </a:r>
          <a:endParaRPr lang="en-US" sz="1400" b="1" baseline="0">
            <a:solidFill>
              <a:schemeClr val="bg1"/>
            </a:solidFill>
            <a:latin typeface="+mn-lt"/>
            <a:ea typeface="+mn-ea"/>
            <a:cs typeface="+mn-cs"/>
          </a:endParaRPr>
        </a:p>
        <a:p>
          <a:pPr algn="ctr"/>
          <a:r>
            <a:rPr lang="el-GR" sz="1400" b="1" baseline="0">
              <a:solidFill>
                <a:schemeClr val="bg1"/>
              </a:solidFill>
              <a:latin typeface="+mn-lt"/>
              <a:ea typeface="+mn-ea"/>
              <a:cs typeface="+mn-cs"/>
            </a:rPr>
            <a:t> ΑΝΑΦΕΡΟΝΤΑΙ  ΑΝΑΛΥΤΙΚΑ  ΤΑ ΠΟΣΟΣΤΑ  ΓΙΑ  5άρι   4άρι-α   3άρι-α   </a:t>
          </a:r>
        </a:p>
        <a:p>
          <a:pPr algn="ctr"/>
          <a:r>
            <a:rPr lang="el-GR" sz="1600" b="1" baseline="0">
              <a:solidFill>
                <a:srgbClr val="00FF00"/>
              </a:solidFill>
              <a:latin typeface="+mn-lt"/>
              <a:ea typeface="+mn-ea"/>
              <a:cs typeface="+mn-cs"/>
            </a:rPr>
            <a:t>ΑΝ  ΠΙΑΣΟΥΜΕ ΚΑΙ ΤΟ ΤΖΟΚΕΡ  ΤΟΤΕ ΘΑ  ΕΧΟΥΜΕ ΕΠΙΤΥΧΙΕΣ  100 %  5+1 η 4+1  η 3+1 </a:t>
          </a:r>
          <a:endParaRPr lang="en-US" sz="1600" b="1" baseline="0">
            <a:solidFill>
              <a:srgbClr val="00FF00"/>
            </a:solidFill>
            <a:latin typeface="+mn-lt"/>
            <a:ea typeface="+mn-ea"/>
            <a:cs typeface="+mn-cs"/>
          </a:endParaRPr>
        </a:p>
        <a:p>
          <a:pPr algn="ctr"/>
          <a:r>
            <a:rPr lang="el-GR" sz="2000" b="1" baseline="0">
              <a:solidFill>
                <a:srgbClr val="00FFFF"/>
              </a:solidFill>
              <a:latin typeface="+mn-lt"/>
              <a:ea typeface="+mn-ea"/>
              <a:cs typeface="+mn-cs"/>
            </a:rPr>
            <a:t>Για Οποιαδήποτε  Απορία    </a:t>
          </a:r>
          <a:r>
            <a:rPr lang="en-US" sz="2000" b="1" baseline="0">
              <a:solidFill>
                <a:srgbClr val="00FFFF"/>
              </a:solidFill>
              <a:latin typeface="+mn-lt"/>
              <a:ea typeface="+mn-ea"/>
              <a:cs typeface="+mn-cs"/>
            </a:rPr>
            <a:t>email   kyr@kyr.gr</a:t>
          </a:r>
          <a:endParaRPr lang="el-GR" sz="2000" b="1" baseline="0">
            <a:solidFill>
              <a:srgbClr val="00FFFF"/>
            </a:solidFill>
            <a:latin typeface="+mn-lt"/>
            <a:ea typeface="+mn-ea"/>
            <a:cs typeface="+mn-cs"/>
          </a:endParaRPr>
        </a:p>
        <a:p>
          <a:pPr algn="l"/>
          <a:endParaRPr lang="el-GR" sz="1050" b="1"/>
        </a:p>
      </xdr:txBody>
    </xdr:sp>
    <xdr:clientData/>
  </xdr:twoCellAnchor>
  <xdr:twoCellAnchor>
    <xdr:from>
      <xdr:col>2</xdr:col>
      <xdr:colOff>9525</xdr:colOff>
      <xdr:row>376</xdr:row>
      <xdr:rowOff>152400</xdr:rowOff>
    </xdr:from>
    <xdr:to>
      <xdr:col>7</xdr:col>
      <xdr:colOff>2343150</xdr:colOff>
      <xdr:row>381</xdr:row>
      <xdr:rowOff>133350</xdr:rowOff>
    </xdr:to>
    <xdr:sp macro="" textlink="">
      <xdr:nvSpPr>
        <xdr:cNvPr id="24" name="7 - TextBox"/>
        <xdr:cNvSpPr txBox="1"/>
      </xdr:nvSpPr>
      <xdr:spPr>
        <a:xfrm>
          <a:off x="762000" y="78066900"/>
          <a:ext cx="9029700" cy="933450"/>
        </a:xfrm>
        <a:prstGeom prst="rect">
          <a:avLst/>
        </a:prstGeom>
        <a:solidFill>
          <a:srgbClr val="C00000"/>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chemeClr val="bg1"/>
              </a:solidFill>
            </a:rPr>
            <a:t>ΚΑΤΗΓΟΡΙΑ ΣΥΣΤΗΜΑΤΩΝ</a:t>
          </a:r>
          <a:r>
            <a:rPr lang="en-US" sz="2000" b="1">
              <a:solidFill>
                <a:schemeClr val="bg1"/>
              </a:solidFill>
            </a:rPr>
            <a:t>  100%   </a:t>
          </a:r>
          <a:r>
            <a:rPr lang="el-GR" sz="2000" b="1">
              <a:solidFill>
                <a:schemeClr val="bg1"/>
              </a:solidFill>
            </a:rPr>
            <a:t> 3 Στα 3 </a:t>
          </a:r>
          <a:endParaRPr lang="en-US" sz="2000" b="1">
            <a:solidFill>
              <a:schemeClr val="bg1"/>
            </a:solidFill>
          </a:endParaRPr>
        </a:p>
        <a:p>
          <a:pPr algn="ctr"/>
          <a:r>
            <a:rPr lang="el-GR" sz="1600" b="1">
              <a:solidFill>
                <a:srgbClr val="FFFF00"/>
              </a:solidFill>
            </a:rPr>
            <a:t> ΑΚΟΜΑ ΚΑΙ 3  ΑΡΙΘΜΟΥΣ  ΝΑ  ΕΧΟΥΜΕ  ΣΩΣΤΟΥΣ  ΜΕ ΤΗ  ΝΙΚ  ΣΤΗΛΗ </a:t>
          </a:r>
          <a:endParaRPr lang="en-US" sz="1600" b="1">
            <a:solidFill>
              <a:srgbClr val="FFFF00"/>
            </a:solidFill>
          </a:endParaRPr>
        </a:p>
        <a:p>
          <a:pPr algn="ctr"/>
          <a:r>
            <a:rPr lang="el-GR" sz="1600" b="1">
              <a:solidFill>
                <a:srgbClr val="FFFF00"/>
              </a:solidFill>
            </a:rPr>
            <a:t> ΤΟ  ΣΥΣΤΗΜΑ  ΕΓΓΥΑΤΑΙ</a:t>
          </a:r>
          <a:r>
            <a:rPr lang="el-GR" sz="1600" b="1" baseline="0">
              <a:solidFill>
                <a:srgbClr val="FFFF00"/>
              </a:solidFill>
            </a:rPr>
            <a:t>  100%  3άρι-α</a:t>
          </a:r>
          <a:endParaRPr lang="el-GR" sz="1600" b="1">
            <a:solidFill>
              <a:srgbClr val="FFFF00"/>
            </a:solidFill>
          </a:endParaRPr>
        </a:p>
      </xdr:txBody>
    </xdr:sp>
    <xdr:clientData/>
  </xdr:twoCellAnchor>
  <xdr:twoCellAnchor>
    <xdr:from>
      <xdr:col>2</xdr:col>
      <xdr:colOff>28574</xdr:colOff>
      <xdr:row>506</xdr:row>
      <xdr:rowOff>152399</xdr:rowOff>
    </xdr:from>
    <xdr:to>
      <xdr:col>8</xdr:col>
      <xdr:colOff>0</xdr:colOff>
      <xdr:row>512</xdr:row>
      <xdr:rowOff>104774</xdr:rowOff>
    </xdr:to>
    <xdr:sp macro="" textlink="">
      <xdr:nvSpPr>
        <xdr:cNvPr id="25" name="7 - TextBox"/>
        <xdr:cNvSpPr txBox="1"/>
      </xdr:nvSpPr>
      <xdr:spPr>
        <a:xfrm>
          <a:off x="781049" y="104546399"/>
          <a:ext cx="9010651" cy="1095375"/>
        </a:xfrm>
        <a:prstGeom prst="rect">
          <a:avLst/>
        </a:prstGeom>
        <a:solidFill>
          <a:srgbClr val="C00000"/>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chemeClr val="bg1"/>
              </a:solidFill>
            </a:rPr>
            <a:t>ΚΑΤΗΓΟΡΙΑ ΣΥΣΤΗΜΑΤΩΝ</a:t>
          </a:r>
          <a:r>
            <a:rPr lang="en-US" sz="2000" b="1">
              <a:solidFill>
                <a:schemeClr val="bg1"/>
              </a:solidFill>
            </a:rPr>
            <a:t>  100%   </a:t>
          </a:r>
          <a:r>
            <a:rPr lang="el-GR" sz="2000" b="1">
              <a:solidFill>
                <a:schemeClr val="bg1"/>
              </a:solidFill>
            </a:rPr>
            <a:t> 4  Στα 5  Με  1 Στάνταρ</a:t>
          </a:r>
          <a:endParaRPr lang="en-US" sz="2000" b="1">
            <a:solidFill>
              <a:schemeClr val="bg1"/>
            </a:solidFill>
          </a:endParaRPr>
        </a:p>
        <a:p>
          <a:pPr algn="ctr"/>
          <a:r>
            <a:rPr lang="el-GR" sz="2000" b="1">
              <a:solidFill>
                <a:schemeClr val="bg1"/>
              </a:solidFill>
            </a:rPr>
            <a:t> </a:t>
          </a:r>
          <a:r>
            <a:rPr lang="el-GR" sz="1400" b="1" baseline="0">
              <a:solidFill>
                <a:srgbClr val="FFFF00"/>
              </a:solidFill>
              <a:effectLst/>
              <a:latin typeface="+mn-lt"/>
              <a:ea typeface="+mn-ea"/>
              <a:cs typeface="+mn-cs"/>
            </a:rPr>
            <a:t>Η ΕΠΙΛΟΓΗ ΑΡΙΘΜΟΥ ΣΤΑΝΤΑΡ ΜΠΟΡΕΙ ΝΑ ΓΙΝΕΙ   </a:t>
          </a:r>
          <a:r>
            <a:rPr lang="el-GR" sz="1400" b="1" baseline="0">
              <a:solidFill>
                <a:schemeClr val="bg1"/>
              </a:solidFill>
              <a:effectLst/>
              <a:latin typeface="+mn-lt"/>
              <a:ea typeface="+mn-ea"/>
              <a:cs typeface="+mn-cs"/>
            </a:rPr>
            <a:t>α) Απο</a:t>
          </a:r>
          <a:r>
            <a:rPr lang="en-US" sz="1400" b="1" baseline="0">
              <a:solidFill>
                <a:schemeClr val="bg1"/>
              </a:solidFill>
              <a:effectLst/>
              <a:latin typeface="+mn-lt"/>
              <a:ea typeface="+mn-ea"/>
              <a:cs typeface="+mn-cs"/>
            </a:rPr>
            <a:t> </a:t>
          </a:r>
          <a:r>
            <a:rPr lang="el-GR" sz="1400" b="1" baseline="0">
              <a:solidFill>
                <a:schemeClr val="bg1"/>
              </a:solidFill>
              <a:effectLst/>
              <a:latin typeface="+mn-lt"/>
              <a:ea typeface="+mn-ea"/>
              <a:cs typeface="+mn-cs"/>
            </a:rPr>
            <a:t> Αριθμούς που  Εμφανίζονται  Συχνά</a:t>
          </a:r>
          <a:endParaRPr lang="el-GR" sz="2000">
            <a:solidFill>
              <a:schemeClr val="bg1"/>
            </a:solidFill>
            <a:effectLst/>
          </a:endParaRPr>
        </a:p>
        <a:p>
          <a:pPr algn="ctr"/>
          <a:r>
            <a:rPr lang="el-GR" sz="1400" b="1" baseline="0">
              <a:solidFill>
                <a:schemeClr val="bg1"/>
              </a:solidFill>
              <a:effectLst/>
              <a:latin typeface="+mn-lt"/>
              <a:ea typeface="+mn-ea"/>
              <a:cs typeface="+mn-cs"/>
            </a:rPr>
            <a:t>β) Απο Αριθμούς  που  Καθυστερούν Πολύ   γ)  Επιλέγουμε  τον Τυχερό μας  Αριθμό</a:t>
          </a:r>
          <a:endParaRPr lang="el-GR" sz="1600" b="1">
            <a:solidFill>
              <a:srgbClr val="FFFF00"/>
            </a:solidFill>
          </a:endParaRPr>
        </a:p>
      </xdr:txBody>
    </xdr:sp>
    <xdr:clientData/>
  </xdr:twoCellAnchor>
  <xdr:twoCellAnchor>
    <xdr:from>
      <xdr:col>2</xdr:col>
      <xdr:colOff>47626</xdr:colOff>
      <xdr:row>512</xdr:row>
      <xdr:rowOff>180975</xdr:rowOff>
    </xdr:from>
    <xdr:to>
      <xdr:col>8</xdr:col>
      <xdr:colOff>9526</xdr:colOff>
      <xdr:row>523</xdr:row>
      <xdr:rowOff>28574</xdr:rowOff>
    </xdr:to>
    <xdr:sp macro="" textlink="">
      <xdr:nvSpPr>
        <xdr:cNvPr id="26" name="9 - TextBox"/>
        <xdr:cNvSpPr txBox="1"/>
      </xdr:nvSpPr>
      <xdr:spPr>
        <a:xfrm>
          <a:off x="800101" y="86477475"/>
          <a:ext cx="9001125" cy="1943099"/>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730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400" b="1">
              <a:solidFill>
                <a:srgbClr val="00FF00"/>
              </a:solidFill>
            </a:rPr>
            <a:t>ΚΑΤΗΓΟΡΙΑ  ΣΥΣΤΗΜΑΤΩΝ  ΜΕ   1   ΣΤΑΝΤΑΡ</a:t>
          </a:r>
        </a:p>
        <a:p>
          <a:pPr algn="ctr"/>
          <a:r>
            <a:rPr lang="el-GR" sz="1800" b="1">
              <a:solidFill>
                <a:srgbClr val="FFFF00"/>
              </a:solidFill>
            </a:rPr>
            <a:t>ΑΠΟΔΟΣΗ   100%  5άρι    η  4άρι </a:t>
          </a:r>
          <a:endParaRPr lang="el-GR" sz="1800" b="1" baseline="0">
            <a:solidFill>
              <a:srgbClr val="FFFF00"/>
            </a:solidFill>
          </a:endParaRPr>
        </a:p>
        <a:p>
          <a:pPr algn="ctr"/>
          <a:r>
            <a:rPr lang="el-GR" sz="1800" b="1" baseline="0">
              <a:solidFill>
                <a:srgbClr val="00FFFF"/>
              </a:solidFill>
            </a:rPr>
            <a:t>ΣΤΗΝ  ΣΥΓΚΕΚΡΙΜΕΝΗ  ΚΑΤΗΓΟΡΙΑ  ΣΥΣΤΗΜΑΤΩΝ  ΠΡΕΠΕΙ  ΝΑ  ΠΕΡΑΣΕΙ   ΤΟ     ΣΤΑΝΤΑΡ . </a:t>
          </a:r>
        </a:p>
        <a:p>
          <a:pPr algn="ctr"/>
          <a:r>
            <a:rPr lang="el-GR" sz="1600" b="1" baseline="0">
              <a:solidFill>
                <a:schemeClr val="bg1"/>
              </a:solidFill>
            </a:rPr>
            <a:t>Στην Ανάπτυξη  σε  Ολα  τα  Συστήματα  Ο  Πρώτος  Αριθμός  ειναι  το  ΣΤΑΝΤΑΡ  μας  </a:t>
          </a:r>
        </a:p>
        <a:p>
          <a:pPr marL="0" marR="0" indent="0" algn="ctr" defTabSz="914400" eaLnBrk="1" fontAlgn="auto" latinLnBrk="0" hangingPunct="1">
            <a:lnSpc>
              <a:spcPct val="100000"/>
            </a:lnSpc>
            <a:spcBef>
              <a:spcPts val="0"/>
            </a:spcBef>
            <a:spcAft>
              <a:spcPts val="0"/>
            </a:spcAft>
            <a:buClrTx/>
            <a:buSzTx/>
            <a:buFontTx/>
            <a:buNone/>
            <a:tabLst/>
            <a:defRPr/>
          </a:pPr>
          <a:r>
            <a:rPr lang="el-GR" sz="2400" b="1" baseline="0">
              <a:solidFill>
                <a:schemeClr val="bg1"/>
              </a:solidFill>
              <a:effectLst/>
              <a:latin typeface="+mn-lt"/>
              <a:ea typeface="+mn-ea"/>
              <a:cs typeface="+mn-cs"/>
            </a:rPr>
            <a:t>Για Οποιαδήποτε  Απορία    </a:t>
          </a:r>
          <a:r>
            <a:rPr lang="en-US" sz="2400" b="1" baseline="0">
              <a:solidFill>
                <a:schemeClr val="bg1"/>
              </a:solidFill>
              <a:effectLst/>
              <a:latin typeface="+mn-lt"/>
              <a:ea typeface="+mn-ea"/>
              <a:cs typeface="+mn-cs"/>
            </a:rPr>
            <a:t>email   kyr@kyr.gr</a:t>
          </a:r>
          <a:r>
            <a:rPr lang="el-GR" sz="2400" b="1" baseline="0">
              <a:solidFill>
                <a:schemeClr val="bg1"/>
              </a:solidFill>
              <a:effectLst/>
              <a:latin typeface="+mn-lt"/>
              <a:ea typeface="+mn-ea"/>
              <a:cs typeface="+mn-cs"/>
            </a:rPr>
            <a:t>  </a:t>
          </a:r>
          <a:endParaRPr lang="el-GR" sz="3600">
            <a:solidFill>
              <a:schemeClr val="bg1"/>
            </a:solidFill>
            <a:effectLst/>
          </a:endParaRPr>
        </a:p>
      </xdr:txBody>
    </xdr:sp>
    <xdr:clientData/>
  </xdr:twoCellAnchor>
  <xdr:twoCellAnchor>
    <xdr:from>
      <xdr:col>2</xdr:col>
      <xdr:colOff>0</xdr:colOff>
      <xdr:row>563</xdr:row>
      <xdr:rowOff>114300</xdr:rowOff>
    </xdr:from>
    <xdr:to>
      <xdr:col>7</xdr:col>
      <xdr:colOff>2352675</xdr:colOff>
      <xdr:row>573</xdr:row>
      <xdr:rowOff>57151</xdr:rowOff>
    </xdr:to>
    <xdr:sp macro="" textlink="">
      <xdr:nvSpPr>
        <xdr:cNvPr id="27" name="9 - TextBox"/>
        <xdr:cNvSpPr txBox="1"/>
      </xdr:nvSpPr>
      <xdr:spPr>
        <a:xfrm>
          <a:off x="752475" y="97983675"/>
          <a:ext cx="9039225" cy="1895476"/>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730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400" b="1">
              <a:solidFill>
                <a:srgbClr val="00FF00"/>
              </a:solidFill>
            </a:rPr>
            <a:t>ΚΑΤΗΓΟΡΙΑ  ΣΥΣΤΗΜΑΤΩΝ  ΜΕ   </a:t>
          </a:r>
          <a:r>
            <a:rPr lang="en-US" sz="2400" b="1">
              <a:solidFill>
                <a:srgbClr val="00FF00"/>
              </a:solidFill>
            </a:rPr>
            <a:t>2</a:t>
          </a:r>
          <a:r>
            <a:rPr lang="el-GR" sz="2400" b="1">
              <a:solidFill>
                <a:srgbClr val="00FF00"/>
              </a:solidFill>
            </a:rPr>
            <a:t>   ΣΤΑΝΤΑΡ</a:t>
          </a:r>
        </a:p>
        <a:p>
          <a:pPr algn="ctr"/>
          <a:r>
            <a:rPr lang="el-GR" sz="1800" b="1">
              <a:solidFill>
                <a:srgbClr val="FFFF00"/>
              </a:solidFill>
            </a:rPr>
            <a:t>ΑΠΟΔΟΣΗ   100%  5άρι    η  4άρι </a:t>
          </a:r>
          <a:endParaRPr lang="el-GR" sz="1800" b="1" baseline="0">
            <a:solidFill>
              <a:srgbClr val="FFFF00"/>
            </a:solidFill>
          </a:endParaRPr>
        </a:p>
        <a:p>
          <a:pPr algn="ctr"/>
          <a:r>
            <a:rPr lang="el-GR" sz="1800" b="1" baseline="0">
              <a:solidFill>
                <a:srgbClr val="00FFFF"/>
              </a:solidFill>
            </a:rPr>
            <a:t>ΣΤΗΝ  ΣΥΓΚΕΚΡΙΜΕΝΗ  ΚΑΤΗΓΟΡΙΑ  ΣΥΣΤΗΜΑΤΩΝ  ΠΡΕΠΕΙ  ΝΑ  ΠΕΡΑΣ</a:t>
          </a:r>
          <a:r>
            <a:rPr lang="en-US" sz="1800" b="1" baseline="0">
              <a:solidFill>
                <a:srgbClr val="00FFFF"/>
              </a:solidFill>
            </a:rPr>
            <a:t>OYN</a:t>
          </a:r>
          <a:r>
            <a:rPr lang="el-GR" sz="1800" b="1" baseline="0">
              <a:solidFill>
                <a:srgbClr val="00FFFF"/>
              </a:solidFill>
            </a:rPr>
            <a:t> Τα  ΣΤΑΝΤΑΡ . </a:t>
          </a:r>
        </a:p>
        <a:p>
          <a:pPr algn="ctr"/>
          <a:r>
            <a:rPr lang="el-GR" sz="1600" b="1" baseline="0">
              <a:solidFill>
                <a:schemeClr val="bg1"/>
              </a:solidFill>
            </a:rPr>
            <a:t>Στην Ανάπτυξη  σε  Ολα  τα  Συστήματα  Ο  1ος  &amp;  2ος  Αριθμός  ειναι  το  ΣΤΑΝΤΑΡ  μας  </a:t>
          </a:r>
        </a:p>
        <a:p>
          <a:pPr marL="0" marR="0" indent="0" algn="ctr" defTabSz="914400" eaLnBrk="1" fontAlgn="auto" latinLnBrk="0" hangingPunct="1">
            <a:lnSpc>
              <a:spcPct val="100000"/>
            </a:lnSpc>
            <a:spcBef>
              <a:spcPts val="0"/>
            </a:spcBef>
            <a:spcAft>
              <a:spcPts val="0"/>
            </a:spcAft>
            <a:buClrTx/>
            <a:buSzTx/>
            <a:buFontTx/>
            <a:buNone/>
            <a:tabLst/>
            <a:defRPr/>
          </a:pPr>
          <a:r>
            <a:rPr lang="el-GR" sz="2400" b="1" baseline="0">
              <a:solidFill>
                <a:srgbClr val="00FFFF"/>
              </a:solidFill>
              <a:effectLst/>
              <a:latin typeface="+mn-lt"/>
              <a:ea typeface="+mn-ea"/>
              <a:cs typeface="+mn-cs"/>
            </a:rPr>
            <a:t>Για Οποιαδήποτε  Απορία    </a:t>
          </a:r>
          <a:r>
            <a:rPr lang="en-US" sz="2400" b="1" baseline="0">
              <a:solidFill>
                <a:srgbClr val="00FFFF"/>
              </a:solidFill>
              <a:effectLst/>
              <a:latin typeface="+mn-lt"/>
              <a:ea typeface="+mn-ea"/>
              <a:cs typeface="+mn-cs"/>
            </a:rPr>
            <a:t>email   kyr@kyr.gr</a:t>
          </a:r>
          <a:r>
            <a:rPr lang="el-GR" sz="2400" b="1" baseline="0">
              <a:solidFill>
                <a:srgbClr val="00FFFF"/>
              </a:solidFill>
              <a:effectLst/>
              <a:latin typeface="+mn-lt"/>
              <a:ea typeface="+mn-ea"/>
              <a:cs typeface="+mn-cs"/>
            </a:rPr>
            <a:t>  </a:t>
          </a:r>
          <a:endParaRPr lang="el-GR" sz="3600">
            <a:solidFill>
              <a:srgbClr val="00FFFF"/>
            </a:solidFill>
            <a:effectLst/>
          </a:endParaRPr>
        </a:p>
      </xdr:txBody>
    </xdr:sp>
    <xdr:clientData/>
  </xdr:twoCellAnchor>
  <xdr:twoCellAnchor>
    <xdr:from>
      <xdr:col>1</xdr:col>
      <xdr:colOff>400050</xdr:colOff>
      <xdr:row>612</xdr:row>
      <xdr:rowOff>180976</xdr:rowOff>
    </xdr:from>
    <xdr:to>
      <xdr:col>8</xdr:col>
      <xdr:colOff>9525</xdr:colOff>
      <xdr:row>626</xdr:row>
      <xdr:rowOff>104776</xdr:rowOff>
    </xdr:to>
    <xdr:sp macro="" textlink="">
      <xdr:nvSpPr>
        <xdr:cNvPr id="28" name="10 - TextBox"/>
        <xdr:cNvSpPr txBox="1"/>
      </xdr:nvSpPr>
      <xdr:spPr>
        <a:xfrm>
          <a:off x="542925" y="109242226"/>
          <a:ext cx="9258300" cy="2590800"/>
        </a:xfrm>
        <a:prstGeom prst="rect">
          <a:avLst/>
        </a:prstGeom>
        <a:solidFill>
          <a:srgbClr val="C00000"/>
        </a:soli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chemeClr val="bg1"/>
              </a:solidFill>
            </a:rPr>
            <a:t>ΣΥΣΤΗΜΑΤΑ   ΜΕΤΑΒΛΗΤΑ   ΓΙΑ  100%   4αρια      ΚΑΙ  ΑΝΩ  </a:t>
          </a:r>
        </a:p>
        <a:p>
          <a:pPr algn="ctr"/>
          <a:r>
            <a:rPr lang="el-GR" sz="2000" b="1">
              <a:solidFill>
                <a:srgbClr val="FFFF00"/>
              </a:solidFill>
              <a:latin typeface="+mn-lt"/>
              <a:ea typeface="+mn-ea"/>
              <a:cs typeface="+mn-cs"/>
            </a:rPr>
            <a:t>ΠΡΟΣΕΞΤΕ</a:t>
          </a:r>
          <a:r>
            <a:rPr lang="el-GR" sz="2000" b="1" baseline="0">
              <a:solidFill>
                <a:srgbClr val="FFFF00"/>
              </a:solidFill>
              <a:latin typeface="+mn-lt"/>
              <a:ea typeface="+mn-ea"/>
              <a:cs typeface="+mn-cs"/>
            </a:rPr>
            <a:t>   ΠΟΛΛΑΠΛΕΣ  ΕΠΙΤΥΧΙΕΣ   </a:t>
          </a:r>
          <a:r>
            <a:rPr lang="el-GR" sz="2000" b="1" u="sng">
              <a:solidFill>
                <a:srgbClr val="FFFF00"/>
              </a:solidFill>
            </a:rPr>
            <a:t>ΑΝΑΠΤΥΞΗ  ΣΕ    6ΑΔΕΣ</a:t>
          </a:r>
        </a:p>
        <a:p>
          <a:pPr algn="l"/>
          <a:r>
            <a:rPr lang="el-GR" sz="1400" b="1">
              <a:solidFill>
                <a:schemeClr val="bg1"/>
              </a:solidFill>
            </a:rPr>
            <a:t>ΑΡΙΘΜΟΙ</a:t>
          </a:r>
          <a:r>
            <a:rPr lang="el-GR" sz="1400" b="1" baseline="0">
              <a:solidFill>
                <a:schemeClr val="bg1"/>
              </a:solidFill>
            </a:rPr>
            <a:t> </a:t>
          </a:r>
          <a:r>
            <a:rPr lang="en-US" sz="1400" b="1" baseline="0">
              <a:solidFill>
                <a:schemeClr val="bg1"/>
              </a:solidFill>
            </a:rPr>
            <a:t> </a:t>
          </a:r>
          <a:r>
            <a:rPr lang="el-GR" sz="1400" b="1" baseline="0">
              <a:solidFill>
                <a:schemeClr val="bg1"/>
              </a:solidFill>
            </a:rPr>
            <a:t> </a:t>
          </a:r>
          <a:r>
            <a:rPr lang="en-US" sz="1400" b="1" baseline="0">
              <a:solidFill>
                <a:schemeClr val="bg1"/>
              </a:solidFill>
            </a:rPr>
            <a:t>:</a:t>
          </a:r>
          <a:r>
            <a:rPr lang="el-GR" sz="1400" b="1" baseline="0">
              <a:solidFill>
                <a:schemeClr val="bg1"/>
              </a:solidFill>
            </a:rPr>
            <a:t>      ΠΟΣΟΙ  ΑΡΙΘΜΟΙ  ΠΑΙΖΟΥΝ</a:t>
          </a:r>
        </a:p>
        <a:p>
          <a:pPr algn="l"/>
          <a:r>
            <a:rPr lang="el-GR" sz="1400" b="1" baseline="0">
              <a:solidFill>
                <a:schemeClr val="bg1"/>
              </a:solidFill>
            </a:rPr>
            <a:t>ΣΤΗΛΕΣ    </a:t>
          </a:r>
          <a:r>
            <a:rPr lang="en-US" sz="1400" b="1" baseline="0">
              <a:solidFill>
                <a:schemeClr val="bg1"/>
              </a:solidFill>
            </a:rPr>
            <a:t>   :</a:t>
          </a:r>
          <a:r>
            <a:rPr lang="el-GR" sz="1400" b="1" baseline="0">
              <a:solidFill>
                <a:schemeClr val="bg1"/>
              </a:solidFill>
            </a:rPr>
            <a:t>     ΠΟΣΕΣ  ΣΤΗΛΕΣ   ΕΙΝΑΙ  ΤΟ  ΣΥΣΤΗΜΑ</a:t>
          </a:r>
        </a:p>
        <a:p>
          <a:pPr algn="l"/>
          <a:r>
            <a:rPr lang="el-GR" sz="1400" b="1" baseline="0">
              <a:solidFill>
                <a:schemeClr val="bg1"/>
              </a:solidFill>
            </a:rPr>
            <a:t>ΑΠΟΔΟΣΗ </a:t>
          </a:r>
          <a:r>
            <a:rPr lang="en-US" sz="1400" b="1" baseline="0">
              <a:solidFill>
                <a:schemeClr val="bg1"/>
              </a:solidFill>
            </a:rPr>
            <a:t> : </a:t>
          </a:r>
          <a:r>
            <a:rPr lang="el-GR" sz="1400" b="1" baseline="0">
              <a:solidFill>
                <a:schemeClr val="bg1"/>
              </a:solidFill>
            </a:rPr>
            <a:t>  </a:t>
          </a:r>
          <a:r>
            <a:rPr lang="el-GR" sz="1400" b="1">
              <a:solidFill>
                <a:schemeClr val="bg1"/>
              </a:solidFill>
            </a:rPr>
            <a:t>  4</a:t>
          </a:r>
          <a:r>
            <a:rPr lang="el-GR" sz="1400" b="1" baseline="0">
              <a:solidFill>
                <a:schemeClr val="bg1"/>
              </a:solidFill>
              <a:latin typeface="+mn-lt"/>
              <a:ea typeface="+mn-ea"/>
              <a:cs typeface="+mn-cs"/>
            </a:rPr>
            <a:t>  ΣΤΑ  5   ΑΠΟΔΙΔΕΙ  100%   4ΑΡΙΑ</a:t>
          </a:r>
          <a:r>
            <a:rPr lang="en-US" sz="1400" b="1" baseline="0">
              <a:solidFill>
                <a:schemeClr val="bg1"/>
              </a:solidFill>
              <a:latin typeface="+mn-lt"/>
              <a:ea typeface="+mn-ea"/>
              <a:cs typeface="+mn-cs"/>
            </a:rPr>
            <a:t> KAI  AN</a:t>
          </a:r>
          <a:r>
            <a:rPr lang="el-GR" sz="1400" b="1" baseline="0">
              <a:solidFill>
                <a:schemeClr val="bg1"/>
              </a:solidFill>
              <a:latin typeface="+mn-lt"/>
              <a:ea typeface="+mn-ea"/>
              <a:cs typeface="+mn-cs"/>
            </a:rPr>
            <a:t>Ω  ΑΝ ΠΙΑΣΟΥΜΕ  5  ΑΡΙΘΜΟΥΣ </a:t>
          </a:r>
          <a:r>
            <a:rPr lang="el-GR" sz="1200" b="1">
              <a:solidFill>
                <a:schemeClr val="bg1"/>
              </a:solidFill>
              <a:latin typeface="+mn-lt"/>
              <a:ea typeface="+mn-ea"/>
              <a:cs typeface="+mn-cs"/>
            </a:rPr>
            <a:t>                     </a:t>
          </a:r>
        </a:p>
        <a:p>
          <a:pPr algn="ctr"/>
          <a:r>
            <a:rPr lang="el-GR" sz="1400" b="1" baseline="0">
              <a:solidFill>
                <a:schemeClr val="bg1"/>
              </a:solidFill>
              <a:latin typeface="+mn-lt"/>
              <a:ea typeface="+mn-ea"/>
              <a:cs typeface="+mn-cs"/>
            </a:rPr>
            <a:t>       </a:t>
          </a:r>
          <a:r>
            <a:rPr lang="el-GR" sz="1600" b="1" baseline="0">
              <a:solidFill>
                <a:schemeClr val="bg1"/>
              </a:solidFill>
              <a:latin typeface="+mn-lt"/>
              <a:ea typeface="+mn-ea"/>
              <a:cs typeface="+mn-cs"/>
            </a:rPr>
            <a:t>ΣΕ ΟΛΑ ΤΑ ΣΥΣΤΗΜΑΤΑ  ΑΝΑΦΕΡΟΝΤΑΙ  ΑΝΑΛΥΤΙΚΑ  ΤΑ ΠΟΣΟΣΤΑ  </a:t>
          </a:r>
        </a:p>
        <a:p>
          <a:pPr algn="ctr"/>
          <a:r>
            <a:rPr lang="el-GR" sz="1600" b="1" baseline="0">
              <a:solidFill>
                <a:schemeClr val="bg1"/>
              </a:solidFill>
              <a:latin typeface="+mn-lt"/>
              <a:ea typeface="+mn-ea"/>
              <a:cs typeface="+mn-cs"/>
            </a:rPr>
            <a:t>ΓΙΑ  5ΑΡΙ-Α    4ΑΡΙ-Α   3ΑΡΙ-Α   </a:t>
          </a:r>
        </a:p>
        <a:p>
          <a:pPr algn="ctr"/>
          <a:r>
            <a:rPr lang="el-GR" sz="1400" b="1" baseline="0">
              <a:solidFill>
                <a:schemeClr val="bg1"/>
              </a:solidFill>
              <a:latin typeface="+mn-lt"/>
              <a:ea typeface="+mn-ea"/>
              <a:cs typeface="+mn-cs"/>
            </a:rPr>
            <a:t>ΑΝ  ΠΙΑΣΟΥΜΕ ΚΑΙ ΤΟ ΤΖΟΚΕΡ  ΤΟΤΕ ΘΑ  ΕΧΟΥΜΕ ΕΠΙΤΥΧΙΕΣ  100 %  5+1 η 4+1  </a:t>
          </a:r>
          <a:endParaRPr lang="el-GR" sz="1400">
            <a:solidFill>
              <a:schemeClr val="bg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lang="el-GR" sz="2400" b="1" baseline="0">
              <a:solidFill>
                <a:srgbClr val="FFFF00"/>
              </a:solidFill>
              <a:effectLst/>
              <a:latin typeface="+mn-lt"/>
              <a:ea typeface="+mn-ea"/>
              <a:cs typeface="+mn-cs"/>
            </a:rPr>
            <a:t>Για Οποιαδήποτε  Απορία    </a:t>
          </a:r>
          <a:r>
            <a:rPr lang="en-US" sz="2400" b="1" baseline="0">
              <a:solidFill>
                <a:srgbClr val="FFFF00"/>
              </a:solidFill>
              <a:effectLst/>
              <a:latin typeface="+mn-lt"/>
              <a:ea typeface="+mn-ea"/>
              <a:cs typeface="+mn-cs"/>
            </a:rPr>
            <a:t>email   kyr@kyr.gr</a:t>
          </a:r>
          <a:r>
            <a:rPr lang="el-GR" sz="2400" b="1" baseline="0">
              <a:solidFill>
                <a:srgbClr val="FFFF00"/>
              </a:solidFill>
              <a:effectLst/>
              <a:latin typeface="+mn-lt"/>
              <a:ea typeface="+mn-ea"/>
              <a:cs typeface="+mn-cs"/>
            </a:rPr>
            <a:t>  </a:t>
          </a:r>
          <a:endParaRPr lang="el-GR" sz="2000">
            <a:solidFill>
              <a:srgbClr val="FFFF00"/>
            </a:solidFill>
            <a:effectLst/>
          </a:endParaRPr>
        </a:p>
        <a:p>
          <a:pPr algn="l"/>
          <a:endParaRPr lang="el-GR" sz="1050" b="1"/>
        </a:p>
      </xdr:txBody>
    </xdr:sp>
    <xdr:clientData/>
  </xdr:twoCellAnchor>
  <xdr:twoCellAnchor>
    <xdr:from>
      <xdr:col>2</xdr:col>
      <xdr:colOff>57151</xdr:colOff>
      <xdr:row>668</xdr:row>
      <xdr:rowOff>114300</xdr:rowOff>
    </xdr:from>
    <xdr:to>
      <xdr:col>8</xdr:col>
      <xdr:colOff>1</xdr:colOff>
      <xdr:row>680</xdr:row>
      <xdr:rowOff>142875</xdr:rowOff>
    </xdr:to>
    <xdr:sp macro="" textlink="">
      <xdr:nvSpPr>
        <xdr:cNvPr id="29" name="12 - TextBox"/>
        <xdr:cNvSpPr txBox="1"/>
      </xdr:nvSpPr>
      <xdr:spPr>
        <a:xfrm>
          <a:off x="809626" y="121758075"/>
          <a:ext cx="8982075" cy="2314575"/>
        </a:xfrm>
        <a:prstGeom prst="rect">
          <a:avLst/>
        </a:prstGeom>
        <a:solidFill>
          <a:srgbClr val="C00000"/>
        </a:soli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chemeClr val="bg1"/>
              </a:solidFill>
            </a:rPr>
            <a:t>ΣΥΣΤΗΜΑΤΑ   ΜΕΤΑΒΛΗΤΑ   ΓΙΑ  100%   4αρια      ΚΑΙ  ΑΝΩ  </a:t>
          </a:r>
        </a:p>
        <a:p>
          <a:pPr algn="ctr"/>
          <a:r>
            <a:rPr lang="el-GR" sz="2000" b="1">
              <a:solidFill>
                <a:srgbClr val="FFFF00"/>
              </a:solidFill>
              <a:latin typeface="+mn-lt"/>
              <a:ea typeface="+mn-ea"/>
              <a:cs typeface="+mn-cs"/>
            </a:rPr>
            <a:t>ΠΡΟΣΕΞΤΕ</a:t>
          </a:r>
          <a:r>
            <a:rPr lang="el-GR" sz="2000" b="1" baseline="0">
              <a:solidFill>
                <a:srgbClr val="FFFF00"/>
              </a:solidFill>
              <a:latin typeface="+mn-lt"/>
              <a:ea typeface="+mn-ea"/>
              <a:cs typeface="+mn-cs"/>
            </a:rPr>
            <a:t>   ΠΟΛΛΑΠΛΕΣ  ΕΠΙΤΥΧΙΕΣ   </a:t>
          </a:r>
          <a:r>
            <a:rPr lang="el-GR" sz="2000" b="1" u="sng">
              <a:solidFill>
                <a:schemeClr val="bg1"/>
              </a:solidFill>
            </a:rPr>
            <a:t>ΑΝΑΠΤΥΞΗ  ΣΕ    7ΑΔΕΣ</a:t>
          </a:r>
        </a:p>
        <a:p>
          <a:pPr algn="l"/>
          <a:r>
            <a:rPr lang="el-GR" sz="1400" b="1">
              <a:solidFill>
                <a:schemeClr val="bg1"/>
              </a:solidFill>
            </a:rPr>
            <a:t>ΑΡΙΘΜΟΙ</a:t>
          </a:r>
          <a:r>
            <a:rPr lang="el-GR" sz="1400" b="1" baseline="0">
              <a:solidFill>
                <a:schemeClr val="bg1"/>
              </a:solidFill>
            </a:rPr>
            <a:t> </a:t>
          </a:r>
          <a:r>
            <a:rPr lang="en-US" sz="1400" b="1" baseline="0">
              <a:solidFill>
                <a:schemeClr val="bg1"/>
              </a:solidFill>
            </a:rPr>
            <a:t> </a:t>
          </a:r>
          <a:r>
            <a:rPr lang="el-GR" sz="1400" b="1" baseline="0">
              <a:solidFill>
                <a:schemeClr val="bg1"/>
              </a:solidFill>
            </a:rPr>
            <a:t> </a:t>
          </a:r>
          <a:r>
            <a:rPr lang="en-US" sz="1400" b="1" baseline="0">
              <a:solidFill>
                <a:schemeClr val="bg1"/>
              </a:solidFill>
            </a:rPr>
            <a:t>:</a:t>
          </a:r>
          <a:r>
            <a:rPr lang="el-GR" sz="1400" b="1" baseline="0">
              <a:solidFill>
                <a:schemeClr val="bg1"/>
              </a:solidFill>
            </a:rPr>
            <a:t>      ΠΟΣΟΙ  ΑΡΙΘΜΟΙ  ΠΑΙΖΟΥΝ</a:t>
          </a:r>
        </a:p>
        <a:p>
          <a:pPr algn="l"/>
          <a:r>
            <a:rPr lang="el-GR" sz="1400" b="1" baseline="0">
              <a:solidFill>
                <a:schemeClr val="bg1"/>
              </a:solidFill>
            </a:rPr>
            <a:t>ΣΤΗΛΕΣ    </a:t>
          </a:r>
          <a:r>
            <a:rPr lang="en-US" sz="1400" b="1" baseline="0">
              <a:solidFill>
                <a:schemeClr val="bg1"/>
              </a:solidFill>
            </a:rPr>
            <a:t>   :</a:t>
          </a:r>
          <a:r>
            <a:rPr lang="el-GR" sz="1400" b="1" baseline="0">
              <a:solidFill>
                <a:schemeClr val="bg1"/>
              </a:solidFill>
            </a:rPr>
            <a:t>     ΠΟΣΕΣ  ΣΤΗΛΕΣ   ΕΙΝΑΙ  ΤΟ  ΣΥΣΤΗΜΑ</a:t>
          </a:r>
        </a:p>
        <a:p>
          <a:pPr algn="l"/>
          <a:r>
            <a:rPr lang="el-GR" sz="1400" b="1" baseline="0">
              <a:solidFill>
                <a:schemeClr val="bg1"/>
              </a:solidFill>
            </a:rPr>
            <a:t>ΑΠΟΔΟΣΗ </a:t>
          </a:r>
          <a:r>
            <a:rPr lang="en-US" sz="1400" b="1" baseline="0">
              <a:solidFill>
                <a:schemeClr val="bg1"/>
              </a:solidFill>
            </a:rPr>
            <a:t> : </a:t>
          </a:r>
          <a:r>
            <a:rPr lang="el-GR" sz="1400" b="1">
              <a:solidFill>
                <a:schemeClr val="bg1"/>
              </a:solidFill>
            </a:rPr>
            <a:t>  4</a:t>
          </a:r>
          <a:r>
            <a:rPr lang="el-GR" sz="1400" b="1" baseline="0">
              <a:solidFill>
                <a:schemeClr val="bg1"/>
              </a:solidFill>
              <a:latin typeface="+mn-lt"/>
              <a:ea typeface="+mn-ea"/>
              <a:cs typeface="+mn-cs"/>
            </a:rPr>
            <a:t>  ΣΤΑ  5   ΑΠΟΔΙΔΕΙ  100%   4ΑΡΙΑ</a:t>
          </a:r>
          <a:r>
            <a:rPr lang="en-US" sz="1400" b="1" baseline="0">
              <a:solidFill>
                <a:schemeClr val="bg1"/>
              </a:solidFill>
              <a:latin typeface="+mn-lt"/>
              <a:ea typeface="+mn-ea"/>
              <a:cs typeface="+mn-cs"/>
            </a:rPr>
            <a:t> KAI  AN</a:t>
          </a:r>
          <a:r>
            <a:rPr lang="el-GR" sz="1400" b="1" baseline="0">
              <a:solidFill>
                <a:schemeClr val="bg1"/>
              </a:solidFill>
              <a:latin typeface="+mn-lt"/>
              <a:ea typeface="+mn-ea"/>
              <a:cs typeface="+mn-cs"/>
            </a:rPr>
            <a:t>Ω  ΑΝ ΠΙΑΣΟΥΜΕ  5  ΑΡΙΘΜΟΥΣ </a:t>
          </a:r>
          <a:r>
            <a:rPr lang="el-GR" sz="1200" b="1">
              <a:solidFill>
                <a:schemeClr val="bg1"/>
              </a:solidFill>
              <a:latin typeface="+mn-lt"/>
              <a:ea typeface="+mn-ea"/>
              <a:cs typeface="+mn-cs"/>
            </a:rPr>
            <a:t>                     </a:t>
          </a:r>
        </a:p>
        <a:p>
          <a:pPr algn="ctr"/>
          <a:r>
            <a:rPr lang="el-GR" sz="1400" b="1" baseline="0">
              <a:solidFill>
                <a:schemeClr val="bg1"/>
              </a:solidFill>
              <a:latin typeface="+mn-lt"/>
              <a:ea typeface="+mn-ea"/>
              <a:cs typeface="+mn-cs"/>
            </a:rPr>
            <a:t>       ΣΕ ΟΛΑ ΤΑ ΣΥΣΤΗΜΑΤΑ  ΑΝΑΦΕΡΟΝΤΑΙ  ΑΝΑΛΥΤΙΚΑ  ΤΑ ΠΟΣΟΣΤΑ  </a:t>
          </a:r>
        </a:p>
        <a:p>
          <a:pPr algn="ctr"/>
          <a:r>
            <a:rPr lang="el-GR" sz="1400" b="1" baseline="0">
              <a:solidFill>
                <a:schemeClr val="bg1"/>
              </a:solidFill>
              <a:latin typeface="+mn-lt"/>
              <a:ea typeface="+mn-ea"/>
              <a:cs typeface="+mn-cs"/>
            </a:rPr>
            <a:t>ΓΙΑ  5ΑΡΙ-Α    4ΑΡΙ-Α   3ΑΡΙ-Α   </a:t>
          </a:r>
        </a:p>
        <a:p>
          <a:pPr algn="ctr"/>
          <a:r>
            <a:rPr lang="el-GR" sz="1400" b="1" baseline="0">
              <a:solidFill>
                <a:schemeClr val="bg1"/>
              </a:solidFill>
              <a:latin typeface="+mn-lt"/>
              <a:ea typeface="+mn-ea"/>
              <a:cs typeface="+mn-cs"/>
            </a:rPr>
            <a:t>ΑΝ  ΠΙΑΣΟΥΜΕ ΚΑΙ ΤΟ ΤΖΟΚΕΡ  ΤΟΤΕ ΘΑ  ΕΧΟΥΜΕ ΕΠΙΤΥΧΙΕΣ  100 %  5+1 η 4+1  </a:t>
          </a:r>
          <a:r>
            <a:rPr lang="en-US" sz="1400" b="1" baseline="0">
              <a:solidFill>
                <a:schemeClr val="bg1"/>
              </a:solidFill>
              <a:latin typeface="+mn-lt"/>
              <a:ea typeface="+mn-ea"/>
              <a:cs typeface="+mn-cs"/>
            </a:rPr>
            <a:t> </a:t>
          </a:r>
          <a:endParaRPr lang="el-GR" sz="1400">
            <a:solidFill>
              <a:schemeClr val="bg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lang="el-GR" sz="2400" b="1" baseline="0">
              <a:solidFill>
                <a:srgbClr val="FFFF00"/>
              </a:solidFill>
              <a:effectLst/>
              <a:latin typeface="+mn-lt"/>
              <a:ea typeface="+mn-ea"/>
              <a:cs typeface="+mn-cs"/>
            </a:rPr>
            <a:t>Για Οποιαδήποτε  Απορία    </a:t>
          </a:r>
          <a:r>
            <a:rPr lang="en-US" sz="2400" b="1" baseline="0">
              <a:solidFill>
                <a:srgbClr val="FFFF00"/>
              </a:solidFill>
              <a:effectLst/>
              <a:latin typeface="+mn-lt"/>
              <a:ea typeface="+mn-ea"/>
              <a:cs typeface="+mn-cs"/>
            </a:rPr>
            <a:t>email   kyr@kyr.gr</a:t>
          </a:r>
          <a:r>
            <a:rPr lang="el-GR" sz="2400" b="1" baseline="0">
              <a:solidFill>
                <a:srgbClr val="FFFF00"/>
              </a:solidFill>
              <a:effectLst/>
              <a:latin typeface="+mn-lt"/>
              <a:ea typeface="+mn-ea"/>
              <a:cs typeface="+mn-cs"/>
            </a:rPr>
            <a:t>  </a:t>
          </a:r>
          <a:endParaRPr lang="el-GR" sz="2000" b="1">
            <a:solidFill>
              <a:srgbClr val="FFFF00"/>
            </a:solidFill>
            <a:effectLst/>
          </a:endParaRPr>
        </a:p>
        <a:p>
          <a:pPr algn="ctr"/>
          <a:endParaRPr lang="el-GR" sz="2000" b="0">
            <a:solidFill>
              <a:srgbClr val="FFFF00"/>
            </a:solidFill>
          </a:endParaRPr>
        </a:p>
      </xdr:txBody>
    </xdr:sp>
    <xdr:clientData/>
  </xdr:twoCellAnchor>
  <xdr:twoCellAnchor>
    <xdr:from>
      <xdr:col>2</xdr:col>
      <xdr:colOff>47626</xdr:colOff>
      <xdr:row>721</xdr:row>
      <xdr:rowOff>76200</xdr:rowOff>
    </xdr:from>
    <xdr:to>
      <xdr:col>7</xdr:col>
      <xdr:colOff>2333625</xdr:colOff>
      <xdr:row>734</xdr:row>
      <xdr:rowOff>180975</xdr:rowOff>
    </xdr:to>
    <xdr:sp macro="" textlink="">
      <xdr:nvSpPr>
        <xdr:cNvPr id="30" name="14 - TextBox"/>
        <xdr:cNvSpPr txBox="1"/>
      </xdr:nvSpPr>
      <xdr:spPr>
        <a:xfrm>
          <a:off x="800101" y="133683375"/>
          <a:ext cx="8991599" cy="2581275"/>
        </a:xfrm>
        <a:prstGeom prst="rect">
          <a:avLst/>
        </a:prstGeom>
        <a:solidFill>
          <a:srgbClr val="002060"/>
        </a:soli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00FFFF"/>
              </a:solidFill>
            </a:rPr>
            <a:t>ΣΥΣΤΗΜΑΤΑ   ΜΕΤΑΒΛΗΤΑ   ΓΙΑ  100%   4αρια      ΚΑΙ  ΑΝΩ  </a:t>
          </a:r>
        </a:p>
        <a:p>
          <a:pPr algn="ctr"/>
          <a:r>
            <a:rPr lang="el-GR" sz="2000" b="1">
              <a:solidFill>
                <a:schemeClr val="bg1"/>
              </a:solidFill>
              <a:latin typeface="+mn-lt"/>
              <a:ea typeface="+mn-ea"/>
              <a:cs typeface="+mn-cs"/>
            </a:rPr>
            <a:t>ΠΡΟΣΕΞΤΕ</a:t>
          </a:r>
          <a:r>
            <a:rPr lang="el-GR" sz="2000" b="1" baseline="0">
              <a:solidFill>
                <a:schemeClr val="bg1"/>
              </a:solidFill>
              <a:latin typeface="+mn-lt"/>
              <a:ea typeface="+mn-ea"/>
              <a:cs typeface="+mn-cs"/>
            </a:rPr>
            <a:t>   ΠΟΛΛΑΠΛΕΣ  ΕΠΙΤΥΧΙΕΣ   </a:t>
          </a:r>
          <a:r>
            <a:rPr lang="el-GR" sz="2000" b="1" u="sng">
              <a:solidFill>
                <a:srgbClr val="FFFF00"/>
              </a:solidFill>
            </a:rPr>
            <a:t>ΑΝΑΠΤΥΞΗ  ΣΕ    8ΑΔΕΣ</a:t>
          </a:r>
        </a:p>
        <a:p>
          <a:pPr algn="l"/>
          <a:r>
            <a:rPr lang="el-GR" sz="1400" b="1">
              <a:solidFill>
                <a:srgbClr val="FFFF00"/>
              </a:solidFill>
            </a:rPr>
            <a:t>ΑΡΙΘΜΟΙ</a:t>
          </a:r>
          <a:r>
            <a:rPr lang="el-GR" sz="1400" b="1" baseline="0">
              <a:solidFill>
                <a:srgbClr val="FFFF00"/>
              </a:solidFill>
            </a:rPr>
            <a:t> </a:t>
          </a:r>
          <a:r>
            <a:rPr lang="en-US" sz="1400" b="1" baseline="0">
              <a:solidFill>
                <a:srgbClr val="FFFF00"/>
              </a:solidFill>
            </a:rPr>
            <a:t> </a:t>
          </a:r>
          <a:r>
            <a:rPr lang="el-GR" sz="1400" b="1" baseline="0">
              <a:solidFill>
                <a:srgbClr val="FFFF00"/>
              </a:solidFill>
            </a:rPr>
            <a:t> </a:t>
          </a:r>
          <a:r>
            <a:rPr lang="en-US" sz="1400" b="1" baseline="0">
              <a:solidFill>
                <a:srgbClr val="FFFF00"/>
              </a:solidFill>
            </a:rPr>
            <a:t>:</a:t>
          </a:r>
          <a:r>
            <a:rPr lang="el-GR" sz="1400" b="1" baseline="0">
              <a:solidFill>
                <a:srgbClr val="FFFF00"/>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rgbClr val="FFFF00"/>
              </a:solidFill>
            </a:rPr>
            <a:t>ΑΠΟΔΟΣΗ </a:t>
          </a:r>
          <a:r>
            <a:rPr lang="en-US" sz="1400" b="1" baseline="0">
              <a:solidFill>
                <a:srgbClr val="FFFF00"/>
              </a:solidFill>
            </a:rPr>
            <a:t> : </a:t>
          </a:r>
          <a:r>
            <a:rPr lang="el-GR" sz="1400" b="1" baseline="0">
              <a:solidFill>
                <a:srgbClr val="FFFF00"/>
              </a:solidFill>
            </a:rPr>
            <a:t>  </a:t>
          </a:r>
          <a:r>
            <a:rPr lang="el-GR" sz="1400" b="1">
              <a:solidFill>
                <a:srgbClr val="FFFF00"/>
              </a:solidFill>
            </a:rPr>
            <a:t>  4</a:t>
          </a:r>
          <a:r>
            <a:rPr lang="el-GR" sz="1400" b="1" baseline="0">
              <a:solidFill>
                <a:srgbClr val="FFFF00"/>
              </a:solidFill>
              <a:latin typeface="+mn-lt"/>
              <a:ea typeface="+mn-ea"/>
              <a:cs typeface="+mn-cs"/>
            </a:rPr>
            <a:t>  ΣΤΑ  5   ΑΠΟΔΙΔΕΙ  100%   4ΑΡΙΑ</a:t>
          </a:r>
          <a:r>
            <a:rPr lang="en-US" sz="1400" b="1" baseline="0">
              <a:solidFill>
                <a:srgbClr val="FFFF00"/>
              </a:solidFill>
              <a:latin typeface="+mn-lt"/>
              <a:ea typeface="+mn-ea"/>
              <a:cs typeface="+mn-cs"/>
            </a:rPr>
            <a:t> KAI  AN</a:t>
          </a:r>
          <a:r>
            <a:rPr lang="el-GR" sz="1400" b="1" baseline="0">
              <a:solidFill>
                <a:srgbClr val="FFFF00"/>
              </a:solidFill>
              <a:latin typeface="+mn-lt"/>
              <a:ea typeface="+mn-ea"/>
              <a:cs typeface="+mn-cs"/>
            </a:rPr>
            <a:t>Ω  ΑΝ ΠΙΑΣΟΥΜΕ  5  ΑΡΙΘΜΟΥΣ </a:t>
          </a:r>
          <a:r>
            <a:rPr lang="el-GR" sz="1200" b="1">
              <a:solidFill>
                <a:srgbClr val="FFFF00"/>
              </a:solidFill>
              <a:latin typeface="+mn-lt"/>
              <a:ea typeface="+mn-ea"/>
              <a:cs typeface="+mn-cs"/>
            </a:rPr>
            <a:t>                     </a:t>
          </a:r>
        </a:p>
        <a:p>
          <a:pPr algn="ctr"/>
          <a:r>
            <a:rPr lang="el-GR" sz="1400" b="1" baseline="0">
              <a:solidFill>
                <a:srgbClr val="FFFF00"/>
              </a:solidFill>
              <a:latin typeface="+mn-lt"/>
              <a:ea typeface="+mn-ea"/>
              <a:cs typeface="+mn-cs"/>
            </a:rPr>
            <a:t>       </a:t>
          </a:r>
          <a:r>
            <a:rPr lang="el-GR" sz="1600" b="1" baseline="0">
              <a:solidFill>
                <a:srgbClr val="FFFF00"/>
              </a:solidFill>
              <a:latin typeface="+mn-lt"/>
              <a:ea typeface="+mn-ea"/>
              <a:cs typeface="+mn-cs"/>
            </a:rPr>
            <a:t>ΣΕ ΟΛΑ ΤΑ ΣΥΣΤΗΜΑΤΑ  ΑΝΑΦΕΡΟΝΤΑΙ  ΑΝΑΛΥΤΙΚΑ  ΤΑ ΠΟΣΟΣΤΑ  </a:t>
          </a:r>
        </a:p>
        <a:p>
          <a:pPr algn="ctr"/>
          <a:r>
            <a:rPr lang="el-GR" sz="1600" b="1" baseline="0">
              <a:solidFill>
                <a:srgbClr val="FFFF00"/>
              </a:solidFill>
              <a:latin typeface="+mn-lt"/>
              <a:ea typeface="+mn-ea"/>
              <a:cs typeface="+mn-cs"/>
            </a:rPr>
            <a:t>ΓΙΑ  5ΑΡΙ-Α    4ΑΡΙ-Α   3ΑΡΙ-Α   </a:t>
          </a:r>
        </a:p>
        <a:p>
          <a:pPr algn="ctr"/>
          <a:r>
            <a:rPr lang="el-GR" sz="1400" b="1" baseline="0">
              <a:solidFill>
                <a:srgbClr val="00FF00"/>
              </a:solidFill>
              <a:latin typeface="+mn-lt"/>
              <a:ea typeface="+mn-ea"/>
              <a:cs typeface="+mn-cs"/>
            </a:rPr>
            <a:t>ΑΝ  ΠΙΑΣΟΥΜΕ ΚΑΙ ΤΟ ΤΖΟΚΕΡ  ΤΟΤΕ ΘΑ  ΕΧΟΥΜΕ ΕΠΙΤΥΧΙΕΣ  100 %  5+1 η 4+1  </a:t>
          </a:r>
          <a:endParaRPr lang="el-GR" sz="1400">
            <a:solidFill>
              <a:srgbClr val="00FF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lang="el-GR" sz="2400" b="1" baseline="0">
              <a:solidFill>
                <a:schemeClr val="bg1"/>
              </a:solidFill>
              <a:effectLst/>
              <a:latin typeface="+mn-lt"/>
              <a:ea typeface="+mn-ea"/>
              <a:cs typeface="+mn-cs"/>
            </a:rPr>
            <a:t>Για Οποιαδήποτε  Απορία    </a:t>
          </a:r>
          <a:r>
            <a:rPr lang="en-US" sz="2400" b="1" baseline="0">
              <a:solidFill>
                <a:schemeClr val="bg1"/>
              </a:solidFill>
              <a:effectLst/>
              <a:latin typeface="+mn-lt"/>
              <a:ea typeface="+mn-ea"/>
              <a:cs typeface="+mn-cs"/>
            </a:rPr>
            <a:t>email   kyr@kyr.gr</a:t>
          </a:r>
          <a:r>
            <a:rPr lang="el-GR" sz="2400" b="1" baseline="0">
              <a:solidFill>
                <a:schemeClr val="bg1"/>
              </a:solidFill>
              <a:effectLst/>
              <a:latin typeface="+mn-lt"/>
              <a:ea typeface="+mn-ea"/>
              <a:cs typeface="+mn-cs"/>
            </a:rPr>
            <a:t>  </a:t>
          </a:r>
          <a:endParaRPr lang="el-GR" sz="2000">
            <a:solidFill>
              <a:schemeClr val="bg1"/>
            </a:solidFill>
            <a:effectLst/>
          </a:endParaRPr>
        </a:p>
        <a:p>
          <a:pPr algn="ctr"/>
          <a:endParaRPr lang="el-GR" sz="2000" b="1">
            <a:solidFill>
              <a:schemeClr val="bg1"/>
            </a:solidFill>
          </a:endParaRPr>
        </a:p>
      </xdr:txBody>
    </xdr:sp>
    <xdr:clientData/>
  </xdr:twoCellAnchor>
  <xdr:twoCellAnchor>
    <xdr:from>
      <xdr:col>2</xdr:col>
      <xdr:colOff>28575</xdr:colOff>
      <xdr:row>773</xdr:row>
      <xdr:rowOff>95250</xdr:rowOff>
    </xdr:from>
    <xdr:to>
      <xdr:col>7</xdr:col>
      <xdr:colOff>2343150</xdr:colOff>
      <xdr:row>784</xdr:row>
      <xdr:rowOff>104775</xdr:rowOff>
    </xdr:to>
    <xdr:sp macro="" textlink="">
      <xdr:nvSpPr>
        <xdr:cNvPr id="31" name="16 - TextBox"/>
        <xdr:cNvSpPr txBox="1"/>
      </xdr:nvSpPr>
      <xdr:spPr>
        <a:xfrm>
          <a:off x="781050" y="145332450"/>
          <a:ext cx="9010650" cy="2105025"/>
        </a:xfrm>
        <a:prstGeom prst="rect">
          <a:avLst/>
        </a:prstGeom>
        <a:solidFill>
          <a:srgbClr val="00FFFF"/>
        </a:soli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002060"/>
              </a:solidFill>
            </a:rPr>
            <a:t>ΣΥΣΤΗΜΑΤΑ   ΜΕΤΑΒΛΗΤΑ   ΓΙΑ  100%   4αρια      ΚΑΙ  ΑΝΩ  </a:t>
          </a:r>
        </a:p>
        <a:p>
          <a:pPr algn="ctr"/>
          <a:r>
            <a:rPr lang="el-GR" sz="2000" b="1">
              <a:solidFill>
                <a:srgbClr val="FF0000"/>
              </a:solidFill>
              <a:latin typeface="+mn-lt"/>
              <a:ea typeface="+mn-ea"/>
              <a:cs typeface="+mn-cs"/>
            </a:rPr>
            <a:t>ΠΡΟΣΕΞΤΕ</a:t>
          </a:r>
          <a:r>
            <a:rPr lang="el-GR" sz="2000" b="1" baseline="0">
              <a:solidFill>
                <a:srgbClr val="FF0000"/>
              </a:solidFill>
              <a:latin typeface="+mn-lt"/>
              <a:ea typeface="+mn-ea"/>
              <a:cs typeface="+mn-cs"/>
            </a:rPr>
            <a:t>   ΠΟΛΛΑΠΛΕΣ  ΕΠΙΤΥΧΙΕΣ   </a:t>
          </a:r>
          <a:r>
            <a:rPr lang="el-GR" sz="2000" b="1" u="sng">
              <a:solidFill>
                <a:srgbClr val="007635"/>
              </a:solidFill>
            </a:rPr>
            <a:t>ΑΝΑΠΤΥΞΗ  ΣΕ    9ΑΔΕΣ</a:t>
          </a:r>
        </a:p>
        <a:p>
          <a:pPr algn="l"/>
          <a:r>
            <a:rPr lang="el-GR" sz="1400" b="1">
              <a:solidFill>
                <a:srgbClr val="002060"/>
              </a:solidFill>
            </a:rPr>
            <a:t>ΑΡΙΘΜΟΙ</a:t>
          </a:r>
          <a:r>
            <a:rPr lang="el-GR" sz="1400" b="1" baseline="0">
              <a:solidFill>
                <a:srgbClr val="002060"/>
              </a:solidFill>
            </a:rPr>
            <a:t> </a:t>
          </a:r>
          <a:r>
            <a:rPr lang="en-US" sz="1400" b="1" baseline="0">
              <a:solidFill>
                <a:srgbClr val="002060"/>
              </a:solidFill>
            </a:rPr>
            <a:t> </a:t>
          </a:r>
          <a:r>
            <a:rPr lang="el-GR" sz="1400" b="1" baseline="0">
              <a:solidFill>
                <a:srgbClr val="002060"/>
              </a:solidFill>
            </a:rPr>
            <a:t> </a:t>
          </a:r>
          <a:r>
            <a:rPr lang="en-US" sz="1400" b="1" baseline="0">
              <a:solidFill>
                <a:srgbClr val="002060"/>
              </a:solidFill>
            </a:rPr>
            <a:t>:</a:t>
          </a:r>
          <a:r>
            <a:rPr lang="el-GR" sz="1400" b="1" baseline="0">
              <a:solidFill>
                <a:srgbClr val="002060"/>
              </a:solidFill>
            </a:rPr>
            <a:t>      ΠΟΣΟΙ  ΑΡΙΘΜΟΙ  ΠΑΙΖΟΥΝ</a:t>
          </a:r>
        </a:p>
        <a:p>
          <a:pPr algn="l"/>
          <a:r>
            <a:rPr lang="el-GR" sz="1400" b="1" baseline="0">
              <a:solidFill>
                <a:srgbClr val="002060"/>
              </a:solidFill>
            </a:rPr>
            <a:t>ΣΤΗΛΕΣ    </a:t>
          </a:r>
          <a:r>
            <a:rPr lang="en-US" sz="1400" b="1" baseline="0">
              <a:solidFill>
                <a:srgbClr val="002060"/>
              </a:solidFill>
            </a:rPr>
            <a:t>   :</a:t>
          </a:r>
          <a:r>
            <a:rPr lang="el-GR" sz="1400" b="1" baseline="0">
              <a:solidFill>
                <a:srgbClr val="002060"/>
              </a:solidFill>
            </a:rPr>
            <a:t>     ΠΟΣΕΣ  ΣΤΗΛΕΣ   ΕΙΝΑΙ  ΤΟ  ΣΥΣΤΗΜΑ</a:t>
          </a:r>
        </a:p>
        <a:p>
          <a:pPr algn="l"/>
          <a:r>
            <a:rPr lang="el-GR" sz="1400" b="1" baseline="0">
              <a:solidFill>
                <a:srgbClr val="002060"/>
              </a:solidFill>
            </a:rPr>
            <a:t>ΑΠΟΔΟΣΗ </a:t>
          </a:r>
          <a:r>
            <a:rPr lang="en-US" sz="1400" b="1" baseline="0">
              <a:solidFill>
                <a:srgbClr val="002060"/>
              </a:solidFill>
            </a:rPr>
            <a:t> : </a:t>
          </a:r>
          <a:r>
            <a:rPr lang="el-GR" sz="1400" b="1" baseline="0">
              <a:solidFill>
                <a:srgbClr val="002060"/>
              </a:solidFill>
            </a:rPr>
            <a:t>  </a:t>
          </a:r>
          <a:r>
            <a:rPr lang="el-GR" sz="1400" b="1">
              <a:solidFill>
                <a:srgbClr val="002060"/>
              </a:solidFill>
            </a:rPr>
            <a:t>  4</a:t>
          </a:r>
          <a:r>
            <a:rPr lang="el-GR" sz="1400" b="1" baseline="0">
              <a:solidFill>
                <a:srgbClr val="002060"/>
              </a:solidFill>
              <a:latin typeface="+mn-lt"/>
              <a:ea typeface="+mn-ea"/>
              <a:cs typeface="+mn-cs"/>
            </a:rPr>
            <a:t>  ΣΤΑ  5   ΑΠΟΔΙΔΕΙ  100%   4ΑΡΙΑ</a:t>
          </a:r>
          <a:r>
            <a:rPr lang="en-US" sz="1400" b="1" baseline="0">
              <a:solidFill>
                <a:srgbClr val="002060"/>
              </a:solidFill>
              <a:latin typeface="+mn-lt"/>
              <a:ea typeface="+mn-ea"/>
              <a:cs typeface="+mn-cs"/>
            </a:rPr>
            <a:t> KAI  AN</a:t>
          </a:r>
          <a:r>
            <a:rPr lang="el-GR" sz="1400" b="1" baseline="0">
              <a:solidFill>
                <a:srgbClr val="002060"/>
              </a:solidFill>
              <a:latin typeface="+mn-lt"/>
              <a:ea typeface="+mn-ea"/>
              <a:cs typeface="+mn-cs"/>
            </a:rPr>
            <a:t>Ω  ΑΝ ΠΙΑΣΟΥΜΕ  5  ΑΡΙΘΜΟΥΣ </a:t>
          </a:r>
          <a:r>
            <a:rPr lang="el-GR" sz="1200" b="1">
              <a:solidFill>
                <a:srgbClr val="002060"/>
              </a:solidFill>
              <a:latin typeface="+mn-lt"/>
              <a:ea typeface="+mn-ea"/>
              <a:cs typeface="+mn-cs"/>
            </a:rPr>
            <a:t>                     </a:t>
          </a:r>
        </a:p>
        <a:p>
          <a:pPr algn="ctr"/>
          <a:r>
            <a:rPr lang="el-GR" sz="1400" b="1" baseline="0">
              <a:solidFill>
                <a:srgbClr val="002060"/>
              </a:solidFill>
              <a:latin typeface="+mn-lt"/>
              <a:ea typeface="+mn-ea"/>
              <a:cs typeface="+mn-cs"/>
            </a:rPr>
            <a:t>       </a:t>
          </a:r>
          <a:r>
            <a:rPr lang="el-GR" sz="1600" b="1" baseline="0">
              <a:solidFill>
                <a:srgbClr val="002060"/>
              </a:solidFill>
              <a:latin typeface="+mn-lt"/>
              <a:ea typeface="+mn-ea"/>
              <a:cs typeface="+mn-cs"/>
            </a:rPr>
            <a:t>ΣΕ ΟΛΑ ΤΑ ΣΥΣΤΗΜΑΤΑ  ΑΝΑΦΕΡΟΝΤΑΙ  ΑΝΑΛΥΤΙΚΑ  ΤΑ ΠΟΣΟΣΤΑ  </a:t>
          </a:r>
        </a:p>
        <a:p>
          <a:pPr algn="ctr"/>
          <a:r>
            <a:rPr lang="el-GR" sz="1600" b="1" baseline="0">
              <a:solidFill>
                <a:srgbClr val="002060"/>
              </a:solidFill>
              <a:latin typeface="+mn-lt"/>
              <a:ea typeface="+mn-ea"/>
              <a:cs typeface="+mn-cs"/>
            </a:rPr>
            <a:t>ΓΙΑ  5ΑΡΙ-Α    4ΑΡΙ-Α   3ΑΡΙ-Α   </a:t>
          </a:r>
        </a:p>
        <a:p>
          <a:pPr algn="ctr"/>
          <a:r>
            <a:rPr lang="el-GR" sz="1400" b="1" baseline="0">
              <a:solidFill>
                <a:srgbClr val="002060"/>
              </a:solidFill>
              <a:latin typeface="+mn-lt"/>
              <a:ea typeface="+mn-ea"/>
              <a:cs typeface="+mn-cs"/>
            </a:rPr>
            <a:t>ΑΝ  ΠΙΑΣΟΥΜΕ ΚΑΙ ΤΟ ΤΖΟΚΕΡ  ΤΟΤΕ ΘΑ  ΕΧΟΥΜΕ ΕΠΙΤΥΧΙΕΣ  100 %  5+1 η 4+1  </a:t>
          </a:r>
          <a:endParaRPr lang="el-GR" sz="1400">
            <a:solidFill>
              <a:srgbClr val="002060"/>
            </a:solidFill>
          </a:endParaRPr>
        </a:p>
        <a:p>
          <a:pPr algn="l"/>
          <a:endParaRPr lang="el-GR" sz="1050" b="1"/>
        </a:p>
      </xdr:txBody>
    </xdr:sp>
    <xdr:clientData/>
  </xdr:twoCellAnchor>
  <xdr:twoCellAnchor>
    <xdr:from>
      <xdr:col>2</xdr:col>
      <xdr:colOff>9525</xdr:colOff>
      <xdr:row>821</xdr:row>
      <xdr:rowOff>142875</xdr:rowOff>
    </xdr:from>
    <xdr:to>
      <xdr:col>8</xdr:col>
      <xdr:colOff>19050</xdr:colOff>
      <xdr:row>834</xdr:row>
      <xdr:rowOff>171450</xdr:rowOff>
    </xdr:to>
    <xdr:sp macro="" textlink="">
      <xdr:nvSpPr>
        <xdr:cNvPr id="32" name="19 - TextBox"/>
        <xdr:cNvSpPr txBox="1"/>
      </xdr:nvSpPr>
      <xdr:spPr>
        <a:xfrm>
          <a:off x="762000" y="156200475"/>
          <a:ext cx="9048750" cy="255270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FFFF00"/>
              </a:solidFill>
            </a:rPr>
            <a:t>ΣΥΣΤΗΜΑΤΑ   ΜΕΤΑΒΛΗΤΑ   ΓΙΑ  100%   4αρια      ΚΑΙ  ΑΝΩ  </a:t>
          </a:r>
        </a:p>
        <a:p>
          <a:pPr algn="ctr"/>
          <a:r>
            <a:rPr lang="el-GR" sz="2000" b="1">
              <a:solidFill>
                <a:schemeClr val="bg1"/>
              </a:solidFill>
              <a:latin typeface="+mn-lt"/>
              <a:ea typeface="+mn-ea"/>
              <a:cs typeface="+mn-cs"/>
            </a:rPr>
            <a:t>ΠΡΟΣΕΞΤΕ</a:t>
          </a:r>
          <a:r>
            <a:rPr lang="el-GR" sz="2000" b="1" baseline="0">
              <a:solidFill>
                <a:schemeClr val="bg1"/>
              </a:solidFill>
              <a:latin typeface="+mn-lt"/>
              <a:ea typeface="+mn-ea"/>
              <a:cs typeface="+mn-cs"/>
            </a:rPr>
            <a:t>   ΠΟΛΛΑΠΛΕΣ  ΕΠΙΤΥΧΙΕΣ   </a:t>
          </a:r>
          <a:r>
            <a:rPr lang="el-GR" sz="2000" b="1" u="sng">
              <a:solidFill>
                <a:srgbClr val="00FF00"/>
              </a:solidFill>
            </a:rPr>
            <a:t>ΑΝΑΠΤΥΞΗ  ΣΕ  10ΑΔΕΣ</a:t>
          </a:r>
        </a:p>
        <a:p>
          <a:pPr algn="l"/>
          <a:r>
            <a:rPr lang="el-GR" sz="1400" b="1">
              <a:solidFill>
                <a:srgbClr val="FFFF00"/>
              </a:solidFill>
            </a:rPr>
            <a:t>ΑΡΙΘΜΟΙ</a:t>
          </a:r>
          <a:r>
            <a:rPr lang="el-GR" sz="1400" b="1" baseline="0">
              <a:solidFill>
                <a:srgbClr val="FFFF00"/>
              </a:solidFill>
            </a:rPr>
            <a:t> </a:t>
          </a:r>
          <a:r>
            <a:rPr lang="en-US" sz="1400" b="1" baseline="0">
              <a:solidFill>
                <a:srgbClr val="FFFF00"/>
              </a:solidFill>
            </a:rPr>
            <a:t> </a:t>
          </a:r>
          <a:r>
            <a:rPr lang="el-GR" sz="1400" b="1" baseline="0">
              <a:solidFill>
                <a:srgbClr val="FFFF00"/>
              </a:solidFill>
            </a:rPr>
            <a:t> </a:t>
          </a:r>
          <a:r>
            <a:rPr lang="en-US" sz="1400" b="1" baseline="0">
              <a:solidFill>
                <a:srgbClr val="FFFF00"/>
              </a:solidFill>
            </a:rPr>
            <a:t>:</a:t>
          </a:r>
          <a:r>
            <a:rPr lang="el-GR" sz="1400" b="1" baseline="0">
              <a:solidFill>
                <a:srgbClr val="FFFF00"/>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rgbClr val="FFFF00"/>
              </a:solidFill>
            </a:rPr>
            <a:t>ΑΠΟΔΟΣΗ </a:t>
          </a:r>
          <a:r>
            <a:rPr lang="en-US" sz="1400" b="1" baseline="0">
              <a:solidFill>
                <a:srgbClr val="FFFF00"/>
              </a:solidFill>
            </a:rPr>
            <a:t> : </a:t>
          </a:r>
          <a:r>
            <a:rPr lang="el-GR" sz="1400" b="1" baseline="0">
              <a:solidFill>
                <a:srgbClr val="FFFF00"/>
              </a:solidFill>
            </a:rPr>
            <a:t>  </a:t>
          </a:r>
          <a:r>
            <a:rPr lang="el-GR" sz="1400" b="1">
              <a:solidFill>
                <a:srgbClr val="FFFF00"/>
              </a:solidFill>
            </a:rPr>
            <a:t>  4</a:t>
          </a:r>
          <a:r>
            <a:rPr lang="el-GR" sz="1400" b="1" baseline="0">
              <a:solidFill>
                <a:srgbClr val="FFFF00"/>
              </a:solidFill>
              <a:latin typeface="+mn-lt"/>
              <a:ea typeface="+mn-ea"/>
              <a:cs typeface="+mn-cs"/>
            </a:rPr>
            <a:t>  ΣΤΑ  5   ΑΠΟΔΙΔΕΙ  100%   4ΑΡΙΑ</a:t>
          </a:r>
          <a:r>
            <a:rPr lang="en-US" sz="1400" b="1" baseline="0">
              <a:solidFill>
                <a:srgbClr val="FFFF00"/>
              </a:solidFill>
              <a:latin typeface="+mn-lt"/>
              <a:ea typeface="+mn-ea"/>
              <a:cs typeface="+mn-cs"/>
            </a:rPr>
            <a:t> KAI  AN</a:t>
          </a:r>
          <a:r>
            <a:rPr lang="el-GR" sz="1400" b="1" baseline="0">
              <a:solidFill>
                <a:srgbClr val="FFFF00"/>
              </a:solidFill>
              <a:latin typeface="+mn-lt"/>
              <a:ea typeface="+mn-ea"/>
              <a:cs typeface="+mn-cs"/>
            </a:rPr>
            <a:t>Ω  ΑΝ ΠΙΑΣΟΥΜΕ  5  ΑΡΙΘΜΟΥΣ </a:t>
          </a:r>
          <a:r>
            <a:rPr lang="el-GR" sz="1200" b="1">
              <a:solidFill>
                <a:srgbClr val="FFFF00"/>
              </a:solidFill>
              <a:latin typeface="+mn-lt"/>
              <a:ea typeface="+mn-ea"/>
              <a:cs typeface="+mn-cs"/>
            </a:rPr>
            <a:t>                     </a:t>
          </a:r>
        </a:p>
        <a:p>
          <a:pPr algn="ctr"/>
          <a:r>
            <a:rPr lang="el-GR" sz="1400" b="1" baseline="0">
              <a:solidFill>
                <a:srgbClr val="FFFF00"/>
              </a:solidFill>
              <a:latin typeface="+mn-lt"/>
              <a:ea typeface="+mn-ea"/>
              <a:cs typeface="+mn-cs"/>
            </a:rPr>
            <a:t>       </a:t>
          </a:r>
          <a:r>
            <a:rPr lang="el-GR" sz="1600" b="1" baseline="0">
              <a:solidFill>
                <a:srgbClr val="FFFF00"/>
              </a:solidFill>
              <a:latin typeface="+mn-lt"/>
              <a:ea typeface="+mn-ea"/>
              <a:cs typeface="+mn-cs"/>
            </a:rPr>
            <a:t>ΣΕ ΟΛΑ ΤΑ ΣΥΣΤΗΜΑΤΑ  ΑΝΑΦΕΡΟΝΤΑΙ  ΑΝΑΛΥΤΙΚΑ  ΤΑ ΠΟΣΟΣΤΑ  </a:t>
          </a:r>
        </a:p>
        <a:p>
          <a:pPr algn="ctr"/>
          <a:r>
            <a:rPr lang="el-GR" sz="1600" b="1" baseline="0">
              <a:solidFill>
                <a:srgbClr val="FFFF00"/>
              </a:solidFill>
              <a:latin typeface="+mn-lt"/>
              <a:ea typeface="+mn-ea"/>
              <a:cs typeface="+mn-cs"/>
            </a:rPr>
            <a:t>ΓΙΑ  5ΑΡΙ-Α    4ΑΡΙ-Α   3ΑΡΙ-Α   </a:t>
          </a:r>
        </a:p>
        <a:p>
          <a:pPr algn="ctr"/>
          <a:r>
            <a:rPr lang="el-GR" sz="1400" b="1" baseline="0">
              <a:solidFill>
                <a:srgbClr val="00FF00"/>
              </a:solidFill>
              <a:latin typeface="+mn-lt"/>
              <a:ea typeface="+mn-ea"/>
              <a:cs typeface="+mn-cs"/>
            </a:rPr>
            <a:t>ΑΝ  ΠΙΑΣΟΥΜΕ ΚΑΙ ΤΟ ΤΖΟΚΕΡ  ΤΟΤΕ ΘΑ  ΕΧΟΥΜΕ ΕΠΙΤΥΧΙΕΣ  100 %  5+1 η 4+1  </a:t>
          </a:r>
          <a:endParaRPr lang="en-US" sz="1400" b="1" baseline="0">
            <a:solidFill>
              <a:srgbClr val="00FF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l-GR" sz="2000" b="1" baseline="0">
              <a:solidFill>
                <a:schemeClr val="bg1"/>
              </a:solidFill>
              <a:effectLst/>
              <a:latin typeface="+mn-lt"/>
              <a:ea typeface="+mn-ea"/>
              <a:cs typeface="+mn-cs"/>
            </a:rPr>
            <a:t>Για Οποιαδήποτε  Απορία    </a:t>
          </a:r>
          <a:r>
            <a:rPr lang="en-US" sz="2000" b="1" baseline="0">
              <a:solidFill>
                <a:schemeClr val="bg1"/>
              </a:solidFill>
              <a:effectLst/>
              <a:latin typeface="+mn-lt"/>
              <a:ea typeface="+mn-ea"/>
              <a:cs typeface="+mn-cs"/>
            </a:rPr>
            <a:t>email   kyr@kyr.gr</a:t>
          </a:r>
          <a:r>
            <a:rPr lang="el-GR" sz="2000" b="1" baseline="0">
              <a:solidFill>
                <a:schemeClr val="bg1"/>
              </a:solidFill>
              <a:effectLst/>
              <a:latin typeface="+mn-lt"/>
              <a:ea typeface="+mn-ea"/>
              <a:cs typeface="+mn-cs"/>
            </a:rPr>
            <a:t>  </a:t>
          </a:r>
          <a:endParaRPr lang="el-GR" sz="2800">
            <a:solidFill>
              <a:schemeClr val="bg1"/>
            </a:solidFill>
            <a:effectLst/>
          </a:endParaRPr>
        </a:p>
        <a:p>
          <a:pPr algn="ctr"/>
          <a:endParaRPr lang="el-GR" sz="1400">
            <a:solidFill>
              <a:srgbClr val="00FF00"/>
            </a:solidFill>
          </a:endParaRPr>
        </a:p>
        <a:p>
          <a:pPr algn="l"/>
          <a:endParaRPr lang="el-GR" sz="1050" b="1"/>
        </a:p>
      </xdr:txBody>
    </xdr:sp>
    <xdr:clientData/>
  </xdr:twoCellAnchor>
  <xdr:twoCellAnchor>
    <xdr:from>
      <xdr:col>2</xdr:col>
      <xdr:colOff>19051</xdr:colOff>
      <xdr:row>878</xdr:row>
      <xdr:rowOff>95250</xdr:rowOff>
    </xdr:from>
    <xdr:to>
      <xdr:col>7</xdr:col>
      <xdr:colOff>2352675</xdr:colOff>
      <xdr:row>890</xdr:row>
      <xdr:rowOff>171450</xdr:rowOff>
    </xdr:to>
    <xdr:sp macro="" textlink="">
      <xdr:nvSpPr>
        <xdr:cNvPr id="33" name="37 - TextBox"/>
        <xdr:cNvSpPr txBox="1"/>
      </xdr:nvSpPr>
      <xdr:spPr>
        <a:xfrm>
          <a:off x="771526" y="168783000"/>
          <a:ext cx="9020174" cy="236220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FFFF00"/>
              </a:solidFill>
            </a:rPr>
            <a:t>ΣΥΣΤΗΜΑΤΑ   ΔΙΣΜΕΤΑΒΛΗΤΑ   ΓΙΑ  100%   3αρια   ΚΑΙ  ΑΝΩ  </a:t>
          </a:r>
        </a:p>
        <a:p>
          <a:pPr algn="ctr"/>
          <a:r>
            <a:rPr lang="el-GR" sz="2000" b="1">
              <a:solidFill>
                <a:schemeClr val="bg1"/>
              </a:solidFill>
              <a:latin typeface="+mn-lt"/>
              <a:ea typeface="+mn-ea"/>
              <a:cs typeface="+mn-cs"/>
            </a:rPr>
            <a:t>ΠΡΟΣΕΞΤΕ</a:t>
          </a:r>
          <a:r>
            <a:rPr lang="el-GR" sz="2000" b="1" baseline="0">
              <a:solidFill>
                <a:schemeClr val="bg1"/>
              </a:solidFill>
              <a:latin typeface="+mn-lt"/>
              <a:ea typeface="+mn-ea"/>
              <a:cs typeface="+mn-cs"/>
            </a:rPr>
            <a:t>   ΠΟΛΛΑΠΛΕΣ  ΕΠΙΤΥΧΙΕΣ</a:t>
          </a:r>
          <a:r>
            <a:rPr lang="el-GR" sz="2000" b="1" baseline="0">
              <a:solidFill>
                <a:srgbClr val="FF0000"/>
              </a:solidFill>
              <a:latin typeface="+mn-lt"/>
              <a:ea typeface="+mn-ea"/>
              <a:cs typeface="+mn-cs"/>
            </a:rPr>
            <a:t>    </a:t>
          </a:r>
          <a:r>
            <a:rPr lang="el-GR" sz="2000" b="1" u="sng">
              <a:solidFill>
                <a:srgbClr val="00FF00"/>
              </a:solidFill>
            </a:rPr>
            <a:t>ΑΝΑΠΤΥΞΗ  ΣΕ    6ΑΔΕΣ</a:t>
          </a:r>
        </a:p>
        <a:p>
          <a:pPr algn="l"/>
          <a:r>
            <a:rPr lang="el-GR" sz="1400" b="1">
              <a:solidFill>
                <a:srgbClr val="FFFF00"/>
              </a:solidFill>
            </a:rPr>
            <a:t>ΑΡΙΘΜΟΙ</a:t>
          </a:r>
          <a:r>
            <a:rPr lang="el-GR" sz="1400" b="1" baseline="0">
              <a:solidFill>
                <a:srgbClr val="FFFF00"/>
              </a:solidFill>
            </a:rPr>
            <a:t> </a:t>
          </a:r>
          <a:r>
            <a:rPr lang="en-US" sz="1400" b="1" baseline="0">
              <a:solidFill>
                <a:srgbClr val="FFFF00"/>
              </a:solidFill>
            </a:rPr>
            <a:t> </a:t>
          </a:r>
          <a:r>
            <a:rPr lang="el-GR" sz="1400" b="1" baseline="0">
              <a:solidFill>
                <a:srgbClr val="FFFF00"/>
              </a:solidFill>
            </a:rPr>
            <a:t> </a:t>
          </a:r>
          <a:r>
            <a:rPr lang="en-US" sz="1400" b="1" baseline="0">
              <a:solidFill>
                <a:srgbClr val="FFFF00"/>
              </a:solidFill>
            </a:rPr>
            <a:t>:</a:t>
          </a:r>
          <a:r>
            <a:rPr lang="el-GR" sz="1400" b="1" baseline="0">
              <a:solidFill>
                <a:srgbClr val="FFFF00"/>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rgbClr val="FFFF00"/>
              </a:solidFill>
            </a:rPr>
            <a:t>ΑΠΟΔΟΣΗ </a:t>
          </a:r>
          <a:r>
            <a:rPr lang="en-US" sz="1400" b="1" baseline="0">
              <a:solidFill>
                <a:srgbClr val="FFFF00"/>
              </a:solidFill>
            </a:rPr>
            <a:t> : </a:t>
          </a:r>
          <a:r>
            <a:rPr lang="el-GR" sz="1400" b="1" baseline="0">
              <a:solidFill>
                <a:srgbClr val="FFFF00"/>
              </a:solidFill>
            </a:rPr>
            <a:t>  </a:t>
          </a:r>
          <a:r>
            <a:rPr lang="el-GR" sz="1400" b="1">
              <a:solidFill>
                <a:srgbClr val="FFFF00"/>
              </a:solidFill>
            </a:rPr>
            <a:t>  3</a:t>
          </a:r>
          <a:r>
            <a:rPr lang="el-GR" sz="1400" b="1" baseline="0">
              <a:solidFill>
                <a:srgbClr val="FFFF00"/>
              </a:solidFill>
              <a:latin typeface="+mn-lt"/>
              <a:ea typeface="+mn-ea"/>
              <a:cs typeface="+mn-cs"/>
            </a:rPr>
            <a:t>  ΣΤΑ  5   ΑΠΟΔΙΔΕΙ  100%   3ΑΡΙ </a:t>
          </a:r>
          <a:r>
            <a:rPr lang="en-US" sz="1400" b="1" baseline="0">
              <a:solidFill>
                <a:srgbClr val="FFFF00"/>
              </a:solidFill>
              <a:latin typeface="+mn-lt"/>
              <a:ea typeface="+mn-ea"/>
              <a:cs typeface="+mn-cs"/>
            </a:rPr>
            <a:t> KAI  AN</a:t>
          </a:r>
          <a:r>
            <a:rPr lang="el-GR" sz="1400" b="1" baseline="0">
              <a:solidFill>
                <a:srgbClr val="FFFF00"/>
              </a:solidFill>
              <a:latin typeface="+mn-lt"/>
              <a:ea typeface="+mn-ea"/>
              <a:cs typeface="+mn-cs"/>
            </a:rPr>
            <a:t>Ω  ΑΝ ΠΙΑΣΟΥΜΕ  5  ΑΡΙΘΜΟΥΣ </a:t>
          </a:r>
          <a:r>
            <a:rPr lang="el-GR" sz="1200" b="1">
              <a:solidFill>
                <a:srgbClr val="FFFF00"/>
              </a:solidFill>
              <a:latin typeface="+mn-lt"/>
              <a:ea typeface="+mn-ea"/>
              <a:cs typeface="+mn-cs"/>
            </a:rPr>
            <a:t>                     </a:t>
          </a:r>
        </a:p>
        <a:p>
          <a:pPr algn="ctr"/>
          <a:r>
            <a:rPr lang="el-GR" sz="1400" b="1" baseline="0">
              <a:solidFill>
                <a:srgbClr val="FFFF00"/>
              </a:solidFill>
              <a:latin typeface="+mn-lt"/>
              <a:ea typeface="+mn-ea"/>
              <a:cs typeface="+mn-cs"/>
            </a:rPr>
            <a:t>       </a:t>
          </a:r>
          <a:r>
            <a:rPr lang="el-GR" sz="1400" b="1" baseline="0">
              <a:solidFill>
                <a:schemeClr val="bg1"/>
              </a:solidFill>
              <a:latin typeface="+mn-lt"/>
              <a:ea typeface="+mn-ea"/>
              <a:cs typeface="+mn-cs"/>
            </a:rPr>
            <a:t>ΣΕ ΟΛΑ ΤΑ ΣΥΣΤΗΜΑΤΑ  ΑΝΑΦΕΡΟΝΤΑΙ  ΑΝΑΛΥΤΙΚΑ  ΤΑ ΠΟΣΟΣΤΑ  </a:t>
          </a:r>
        </a:p>
        <a:p>
          <a:pPr algn="ctr"/>
          <a:r>
            <a:rPr lang="el-GR" sz="1400" b="1" baseline="0">
              <a:solidFill>
                <a:schemeClr val="bg1"/>
              </a:solidFill>
              <a:latin typeface="+mn-lt"/>
              <a:ea typeface="+mn-ea"/>
              <a:cs typeface="+mn-cs"/>
            </a:rPr>
            <a:t>ΓΙΑ  5ΑΡΙ    4ΑΡΙ   3ΑΡΙ   </a:t>
          </a:r>
        </a:p>
        <a:p>
          <a:pPr algn="ctr"/>
          <a:r>
            <a:rPr lang="el-GR" sz="1400" b="1" baseline="0">
              <a:solidFill>
                <a:srgbClr val="00FF00"/>
              </a:solidFill>
              <a:latin typeface="+mn-lt"/>
              <a:ea typeface="+mn-ea"/>
              <a:cs typeface="+mn-cs"/>
            </a:rPr>
            <a:t>ΑΝ  ΠΙΑΣΟΥΜΕ ΚΑΙ ΤΟ ΤΖΟΚΕΡ  ΤΟΤΕ ΘΑ  ΕΧΟΥΜΕ ΕΠΙΤΥΧΙΕΣ  100 %  5+1 η 4+1  η 3+1 </a:t>
          </a:r>
          <a:r>
            <a:rPr lang="en-US" sz="1400" b="1" baseline="0">
              <a:solidFill>
                <a:srgbClr val="00FF00"/>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l-GR" sz="2000" b="1" baseline="0">
              <a:solidFill>
                <a:schemeClr val="bg1"/>
              </a:solidFill>
              <a:effectLst/>
              <a:latin typeface="+mn-lt"/>
              <a:ea typeface="+mn-ea"/>
              <a:cs typeface="+mn-cs"/>
            </a:rPr>
            <a:t>Για Οποιαδήποτε  Απορία    </a:t>
          </a:r>
          <a:r>
            <a:rPr lang="en-US" sz="2000" b="1" baseline="0">
              <a:solidFill>
                <a:schemeClr val="bg1"/>
              </a:solidFill>
              <a:effectLst/>
              <a:latin typeface="+mn-lt"/>
              <a:ea typeface="+mn-ea"/>
              <a:cs typeface="+mn-cs"/>
            </a:rPr>
            <a:t>email   kyr@kyr.gr</a:t>
          </a:r>
          <a:r>
            <a:rPr lang="el-GR" sz="2000" b="1" baseline="0">
              <a:solidFill>
                <a:schemeClr val="bg1"/>
              </a:solidFill>
              <a:effectLst/>
              <a:latin typeface="+mn-lt"/>
              <a:ea typeface="+mn-ea"/>
              <a:cs typeface="+mn-cs"/>
            </a:rPr>
            <a:t>  </a:t>
          </a:r>
          <a:endParaRPr lang="el-GR" sz="2800">
            <a:solidFill>
              <a:schemeClr val="bg1"/>
            </a:solidFill>
            <a:effectLst/>
          </a:endParaRPr>
        </a:p>
        <a:p>
          <a:pPr algn="ctr"/>
          <a:endParaRPr lang="en-US" sz="1400" b="1" baseline="0">
            <a:solidFill>
              <a:srgbClr val="00FF00"/>
            </a:solidFill>
            <a:latin typeface="+mn-lt"/>
            <a:ea typeface="+mn-ea"/>
            <a:cs typeface="+mn-cs"/>
          </a:endParaRPr>
        </a:p>
        <a:p>
          <a:pPr algn="ctr"/>
          <a:endParaRPr lang="el-GR" sz="1400" b="1" baseline="0">
            <a:solidFill>
              <a:srgbClr val="00FF00"/>
            </a:solidFill>
            <a:latin typeface="+mn-lt"/>
            <a:ea typeface="+mn-ea"/>
            <a:cs typeface="+mn-cs"/>
          </a:endParaRPr>
        </a:p>
        <a:p>
          <a:pPr algn="l"/>
          <a:endParaRPr lang="el-GR" sz="1050" b="1"/>
        </a:p>
      </xdr:txBody>
    </xdr:sp>
    <xdr:clientData/>
  </xdr:twoCellAnchor>
  <xdr:twoCellAnchor>
    <xdr:from>
      <xdr:col>2</xdr:col>
      <xdr:colOff>9526</xdr:colOff>
      <xdr:row>931</xdr:row>
      <xdr:rowOff>114301</xdr:rowOff>
    </xdr:from>
    <xdr:to>
      <xdr:col>7</xdr:col>
      <xdr:colOff>2352676</xdr:colOff>
      <xdr:row>943</xdr:row>
      <xdr:rowOff>180975</xdr:rowOff>
    </xdr:to>
    <xdr:sp macro="" textlink="">
      <xdr:nvSpPr>
        <xdr:cNvPr id="34" name="38 - TextBox"/>
        <xdr:cNvSpPr txBox="1"/>
      </xdr:nvSpPr>
      <xdr:spPr>
        <a:xfrm>
          <a:off x="762001" y="180765451"/>
          <a:ext cx="9029700" cy="2352674"/>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FFFF00"/>
              </a:solidFill>
            </a:rPr>
            <a:t>ΣΥΣΤΗΜΑΤΑ   ΔΙΣΜΕΤΑΒΛΗΤΑ   ΓΙΑ  100%   3αρια    ΚΑΙ  ΑΝΩ  </a:t>
          </a:r>
        </a:p>
        <a:p>
          <a:pPr algn="ctr"/>
          <a:r>
            <a:rPr lang="el-GR" sz="2000" b="1">
              <a:solidFill>
                <a:schemeClr val="bg1"/>
              </a:solidFill>
            </a:rPr>
            <a:t>ΠΡΟΣΕΞΤΕ</a:t>
          </a:r>
          <a:r>
            <a:rPr lang="el-GR" sz="2000" b="1" baseline="0">
              <a:solidFill>
                <a:schemeClr val="bg1"/>
              </a:solidFill>
            </a:rPr>
            <a:t>  ΠΟΛΛΑΠΛΕΣ  ΕΠΙΤΥΧΙΕΣ    </a:t>
          </a:r>
          <a:r>
            <a:rPr lang="el-GR" sz="2000" b="1" u="sng">
              <a:solidFill>
                <a:srgbClr val="00FF00"/>
              </a:solidFill>
            </a:rPr>
            <a:t>ΑΝΑΠΤΥΞΗ  ΣΕ    7ΑΔΕΣ</a:t>
          </a:r>
        </a:p>
        <a:p>
          <a:pPr algn="l"/>
          <a:r>
            <a:rPr lang="el-GR" sz="1400" b="1">
              <a:solidFill>
                <a:srgbClr val="FFFF00"/>
              </a:solidFill>
            </a:rPr>
            <a:t>ΑΡΙΘΜΟΙ</a:t>
          </a:r>
          <a:r>
            <a:rPr lang="el-GR" sz="1400" b="1" baseline="0">
              <a:solidFill>
                <a:srgbClr val="FFFF00"/>
              </a:solidFill>
            </a:rPr>
            <a:t> </a:t>
          </a:r>
          <a:r>
            <a:rPr lang="en-US" sz="1400" b="1" baseline="0">
              <a:solidFill>
                <a:srgbClr val="FFFF00"/>
              </a:solidFill>
            </a:rPr>
            <a:t> </a:t>
          </a:r>
          <a:r>
            <a:rPr lang="el-GR" sz="1400" b="1" baseline="0">
              <a:solidFill>
                <a:srgbClr val="FFFF00"/>
              </a:solidFill>
            </a:rPr>
            <a:t> </a:t>
          </a:r>
          <a:r>
            <a:rPr lang="en-US" sz="1400" b="1" baseline="0">
              <a:solidFill>
                <a:srgbClr val="FFFF00"/>
              </a:solidFill>
            </a:rPr>
            <a:t>:</a:t>
          </a:r>
          <a:r>
            <a:rPr lang="el-GR" sz="1400" b="1" baseline="0">
              <a:solidFill>
                <a:srgbClr val="FFFF00"/>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rgbClr val="FFFF00"/>
              </a:solidFill>
            </a:rPr>
            <a:t>ΑΠΟΔΟΣΗ </a:t>
          </a:r>
          <a:r>
            <a:rPr lang="en-US" sz="1400" b="1" baseline="0">
              <a:solidFill>
                <a:srgbClr val="FFFF00"/>
              </a:solidFill>
            </a:rPr>
            <a:t> : </a:t>
          </a:r>
          <a:r>
            <a:rPr lang="el-GR" sz="1400" b="1" baseline="0">
              <a:solidFill>
                <a:srgbClr val="FFFF00"/>
              </a:solidFill>
            </a:rPr>
            <a:t> </a:t>
          </a:r>
          <a:r>
            <a:rPr lang="el-GR" sz="1400" b="1">
              <a:solidFill>
                <a:srgbClr val="FFFF00"/>
              </a:solidFill>
            </a:rPr>
            <a:t>   3</a:t>
          </a:r>
          <a:r>
            <a:rPr lang="el-GR" sz="1400" b="1" baseline="0">
              <a:solidFill>
                <a:srgbClr val="FFFF00"/>
              </a:solidFill>
              <a:latin typeface="+mn-lt"/>
              <a:ea typeface="+mn-ea"/>
              <a:cs typeface="+mn-cs"/>
            </a:rPr>
            <a:t>  ΣΤΑ  5   ΑΠΟΔΙΔΕΙ  100%  3αρι   </a:t>
          </a:r>
          <a:r>
            <a:rPr lang="en-US" sz="1400" b="1" baseline="0">
              <a:solidFill>
                <a:srgbClr val="FFFF00"/>
              </a:solidFill>
              <a:latin typeface="+mn-lt"/>
              <a:ea typeface="+mn-ea"/>
              <a:cs typeface="+mn-cs"/>
            </a:rPr>
            <a:t> KAI  AN</a:t>
          </a:r>
          <a:r>
            <a:rPr lang="el-GR" sz="1400" b="1" baseline="0">
              <a:solidFill>
                <a:srgbClr val="FFFF00"/>
              </a:solidFill>
              <a:latin typeface="+mn-lt"/>
              <a:ea typeface="+mn-ea"/>
              <a:cs typeface="+mn-cs"/>
            </a:rPr>
            <a:t>Ω  ΑΝ ΠΙΑΣΟΥΜΕ  5  ΑΡΙΘΜΟΥΣ </a:t>
          </a:r>
          <a:r>
            <a:rPr lang="el-GR" sz="1200" b="1">
              <a:solidFill>
                <a:srgbClr val="FFFF00"/>
              </a:solidFill>
              <a:latin typeface="+mn-lt"/>
              <a:ea typeface="+mn-ea"/>
              <a:cs typeface="+mn-cs"/>
            </a:rPr>
            <a:t>                     </a:t>
          </a:r>
        </a:p>
        <a:p>
          <a:pPr algn="ctr"/>
          <a:r>
            <a:rPr lang="el-GR" sz="1400" b="1" baseline="0">
              <a:solidFill>
                <a:srgbClr val="FFFF00"/>
              </a:solidFill>
              <a:latin typeface="+mn-lt"/>
              <a:ea typeface="+mn-ea"/>
              <a:cs typeface="+mn-cs"/>
            </a:rPr>
            <a:t>     </a:t>
          </a:r>
          <a:r>
            <a:rPr lang="el-GR" sz="1400" b="1" baseline="0">
              <a:solidFill>
                <a:schemeClr val="bg1"/>
              </a:solidFill>
              <a:latin typeface="+mn-lt"/>
              <a:ea typeface="+mn-ea"/>
              <a:cs typeface="+mn-cs"/>
            </a:rPr>
            <a:t>ΣΕ ΟΛΑ ΤΑ ΣΥΣΤΗΜΑΤΑ  ΑΝΑΦΕΡΟΝΤΑΙ  ΑΝΑΛΥΤΙΚΑ  ΤΑ ΠΟΣΟΣΤΑ  </a:t>
          </a:r>
        </a:p>
        <a:p>
          <a:pPr algn="ctr"/>
          <a:r>
            <a:rPr lang="el-GR" sz="1400" b="1" baseline="0">
              <a:solidFill>
                <a:schemeClr val="bg1"/>
              </a:solidFill>
              <a:latin typeface="+mn-lt"/>
              <a:ea typeface="+mn-ea"/>
              <a:cs typeface="+mn-cs"/>
            </a:rPr>
            <a:t>ΓΙΑ  5ΑΡΙ    4ΑΡΙ   3ΑΡΙ   </a:t>
          </a:r>
        </a:p>
        <a:p>
          <a:pPr algn="ctr"/>
          <a:r>
            <a:rPr lang="el-GR" sz="1400" b="1" baseline="0">
              <a:solidFill>
                <a:schemeClr val="bg1"/>
              </a:solidFill>
              <a:latin typeface="+mn-lt"/>
              <a:ea typeface="+mn-ea"/>
              <a:cs typeface="+mn-cs"/>
            </a:rPr>
            <a:t>ΑΝ  ΠΙΑΣΟΥΜΕ ΚΑΙ ΤΟ ΤΖΟΚΕΡ  ΤΟΤΕ ΘΑ  ΕΧΟΥΜΕ ΕΠΙΤΥΧΙΕΣ  100 %  5+1 η 4+1  η 3+1 </a:t>
          </a:r>
          <a:endParaRPr lang="el-GR" sz="1400">
            <a:solidFill>
              <a:schemeClr val="bg1"/>
            </a:solidFill>
          </a:endParaRPr>
        </a:p>
        <a:p>
          <a:pPr algn="l"/>
          <a:endParaRPr lang="el-GR" sz="1050" b="1"/>
        </a:p>
      </xdr:txBody>
    </xdr:sp>
    <xdr:clientData/>
  </xdr:twoCellAnchor>
  <xdr:twoCellAnchor>
    <xdr:from>
      <xdr:col>2</xdr:col>
      <xdr:colOff>19051</xdr:colOff>
      <xdr:row>980</xdr:row>
      <xdr:rowOff>104775</xdr:rowOff>
    </xdr:from>
    <xdr:to>
      <xdr:col>8</xdr:col>
      <xdr:colOff>1</xdr:colOff>
      <xdr:row>991</xdr:row>
      <xdr:rowOff>133350</xdr:rowOff>
    </xdr:to>
    <xdr:sp macro="" textlink="">
      <xdr:nvSpPr>
        <xdr:cNvPr id="35" name="40 - TextBox"/>
        <xdr:cNvSpPr txBox="1"/>
      </xdr:nvSpPr>
      <xdr:spPr>
        <a:xfrm>
          <a:off x="771526" y="191766825"/>
          <a:ext cx="9020175" cy="2124075"/>
        </a:xfrm>
        <a:prstGeom prst="rect">
          <a:avLst/>
        </a:prstGeom>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002060"/>
              </a:solidFill>
            </a:rPr>
            <a:t>ΣΥΣΤΗΜΑΤΑ   ΔΙΣΜΕΤΑΒΛΗΤΑ   ΓΙΑ  100%   3αρια      ΚΑΙ  ΑΝΩ  </a:t>
          </a:r>
        </a:p>
        <a:p>
          <a:pPr algn="ctr"/>
          <a:r>
            <a:rPr lang="el-GR" sz="2000" b="1">
              <a:solidFill>
                <a:schemeClr val="bg1"/>
              </a:solidFill>
              <a:latin typeface="+mn-lt"/>
              <a:ea typeface="+mn-ea"/>
              <a:cs typeface="+mn-cs"/>
            </a:rPr>
            <a:t>ΠΡΟΣΕΞΤΕ</a:t>
          </a:r>
          <a:r>
            <a:rPr lang="el-GR" sz="2000" b="1" baseline="0">
              <a:solidFill>
                <a:schemeClr val="bg1"/>
              </a:solidFill>
              <a:latin typeface="+mn-lt"/>
              <a:ea typeface="+mn-ea"/>
              <a:cs typeface="+mn-cs"/>
            </a:rPr>
            <a:t>   ΠΟΛΛΑΠΛΕΣ  ΕΠΙΤΥΧΙΕΣ</a:t>
          </a:r>
          <a:r>
            <a:rPr lang="el-GR" sz="2000" b="1" baseline="0">
              <a:solidFill>
                <a:srgbClr val="FF0000"/>
              </a:solidFill>
              <a:latin typeface="+mn-lt"/>
              <a:ea typeface="+mn-ea"/>
              <a:cs typeface="+mn-cs"/>
            </a:rPr>
            <a:t>    </a:t>
          </a:r>
          <a:r>
            <a:rPr lang="el-GR" sz="2000" b="1" u="sng">
              <a:solidFill>
                <a:srgbClr val="002060"/>
              </a:solidFill>
            </a:rPr>
            <a:t>ΑΝΑΠΤΥΞΗ  ΣΕ    8ΑΔΕΣ</a:t>
          </a:r>
        </a:p>
        <a:p>
          <a:pPr algn="l"/>
          <a:r>
            <a:rPr lang="el-GR" sz="1400" b="1">
              <a:solidFill>
                <a:srgbClr val="FFFF00"/>
              </a:solidFill>
            </a:rPr>
            <a:t>ΑΡΙΘΜΟΙ</a:t>
          </a:r>
          <a:r>
            <a:rPr lang="el-GR" sz="1400" b="1" baseline="0">
              <a:solidFill>
                <a:srgbClr val="FFFF00"/>
              </a:solidFill>
            </a:rPr>
            <a:t> </a:t>
          </a:r>
          <a:r>
            <a:rPr lang="en-US" sz="1400" b="1" baseline="0">
              <a:solidFill>
                <a:srgbClr val="FFFF00"/>
              </a:solidFill>
            </a:rPr>
            <a:t> </a:t>
          </a:r>
          <a:r>
            <a:rPr lang="el-GR" sz="1400" b="1" baseline="0">
              <a:solidFill>
                <a:srgbClr val="FFFF00"/>
              </a:solidFill>
            </a:rPr>
            <a:t> </a:t>
          </a:r>
          <a:r>
            <a:rPr lang="en-US" sz="1400" b="1" baseline="0">
              <a:solidFill>
                <a:srgbClr val="FFFF00"/>
              </a:solidFill>
            </a:rPr>
            <a:t>:</a:t>
          </a:r>
          <a:r>
            <a:rPr lang="el-GR" sz="1400" b="1" baseline="0">
              <a:solidFill>
                <a:srgbClr val="FFFF00"/>
              </a:solidFill>
            </a:rPr>
            <a:t>      ΠΟΣΟΙ  ΑΡΙΘΜΟΙ  ΠΑΙΖΟΥΝ</a:t>
          </a:r>
        </a:p>
        <a:p>
          <a:pPr algn="l"/>
          <a:r>
            <a:rPr lang="el-GR" sz="1400" b="1" baseline="0">
              <a:solidFill>
                <a:srgbClr val="FFFF00"/>
              </a:solidFill>
            </a:rPr>
            <a:t>ΣΤΗΛΕΣ    </a:t>
          </a:r>
          <a:r>
            <a:rPr lang="en-US" sz="1400" b="1" baseline="0">
              <a:solidFill>
                <a:srgbClr val="FFFF00"/>
              </a:solidFill>
            </a:rPr>
            <a:t>   :</a:t>
          </a:r>
          <a:r>
            <a:rPr lang="el-GR" sz="1400" b="1" baseline="0">
              <a:solidFill>
                <a:srgbClr val="FFFF00"/>
              </a:solidFill>
            </a:rPr>
            <a:t>     ΠΟΣΕΣ  ΣΤΗΛΕΣ   ΕΙΝΑΙ  ΤΟ  ΣΥΣΤΗΜΑ</a:t>
          </a:r>
        </a:p>
        <a:p>
          <a:pPr algn="l"/>
          <a:r>
            <a:rPr lang="el-GR" sz="1400" b="1" baseline="0">
              <a:solidFill>
                <a:srgbClr val="FFFF00"/>
              </a:solidFill>
            </a:rPr>
            <a:t>ΑΠΟΔΟΣΗ </a:t>
          </a:r>
          <a:r>
            <a:rPr lang="en-US" sz="1400" b="1" baseline="0">
              <a:solidFill>
                <a:srgbClr val="FFFF00"/>
              </a:solidFill>
            </a:rPr>
            <a:t> : </a:t>
          </a:r>
          <a:r>
            <a:rPr lang="el-GR" sz="1400" b="1" baseline="0">
              <a:solidFill>
                <a:srgbClr val="FFFF00"/>
              </a:solidFill>
            </a:rPr>
            <a:t>  </a:t>
          </a:r>
          <a:r>
            <a:rPr lang="el-GR" sz="1400" b="1">
              <a:solidFill>
                <a:srgbClr val="FFFF00"/>
              </a:solidFill>
            </a:rPr>
            <a:t>  3</a:t>
          </a:r>
          <a:r>
            <a:rPr lang="el-GR" sz="1400" b="1" baseline="0">
              <a:solidFill>
                <a:srgbClr val="FFFF00"/>
              </a:solidFill>
              <a:latin typeface="+mn-lt"/>
              <a:ea typeface="+mn-ea"/>
              <a:cs typeface="+mn-cs"/>
            </a:rPr>
            <a:t>  ΣΤΑ  5   ΑΠΟΔΙΔΕΙ  100%   3ΑΡΙ </a:t>
          </a:r>
          <a:r>
            <a:rPr lang="en-US" sz="1400" b="1" baseline="0">
              <a:solidFill>
                <a:srgbClr val="FFFF00"/>
              </a:solidFill>
              <a:latin typeface="+mn-lt"/>
              <a:ea typeface="+mn-ea"/>
              <a:cs typeface="+mn-cs"/>
            </a:rPr>
            <a:t> KAI  AN</a:t>
          </a:r>
          <a:r>
            <a:rPr lang="el-GR" sz="1400" b="1" baseline="0">
              <a:solidFill>
                <a:srgbClr val="FFFF00"/>
              </a:solidFill>
              <a:latin typeface="+mn-lt"/>
              <a:ea typeface="+mn-ea"/>
              <a:cs typeface="+mn-cs"/>
            </a:rPr>
            <a:t>Ω  ΑΝ ΠΙΑΣΟΥΜΕ  5  ΑΡΙΘΜΟΥΣ </a:t>
          </a:r>
          <a:r>
            <a:rPr lang="el-GR" sz="1200" b="1">
              <a:solidFill>
                <a:srgbClr val="FFFF00"/>
              </a:solidFill>
              <a:latin typeface="+mn-lt"/>
              <a:ea typeface="+mn-ea"/>
              <a:cs typeface="+mn-cs"/>
            </a:rPr>
            <a:t>                     </a:t>
          </a:r>
        </a:p>
        <a:p>
          <a:pPr algn="ctr"/>
          <a:r>
            <a:rPr lang="el-GR" sz="1400" b="1" baseline="0">
              <a:solidFill>
                <a:srgbClr val="FFFF00"/>
              </a:solidFill>
              <a:latin typeface="+mn-lt"/>
              <a:ea typeface="+mn-ea"/>
              <a:cs typeface="+mn-cs"/>
            </a:rPr>
            <a:t>       </a:t>
          </a:r>
          <a:r>
            <a:rPr lang="el-GR" sz="1400" b="1" baseline="0">
              <a:solidFill>
                <a:schemeClr val="bg1"/>
              </a:solidFill>
              <a:latin typeface="+mn-lt"/>
              <a:ea typeface="+mn-ea"/>
              <a:cs typeface="+mn-cs"/>
            </a:rPr>
            <a:t>ΣΕ ΟΛΑ ΤΑ ΣΥΣΤΗΜΑΤΑ  ΑΝΑΦΕΡΟΝΤΑΙ  ΑΝΑΛΥΤΙΚΑ  ΤΑ ΠΟΣΟΣΤΑ  </a:t>
          </a:r>
        </a:p>
        <a:p>
          <a:pPr algn="ctr"/>
          <a:r>
            <a:rPr lang="el-GR" sz="1400" b="1" baseline="0">
              <a:solidFill>
                <a:schemeClr val="bg1"/>
              </a:solidFill>
              <a:latin typeface="+mn-lt"/>
              <a:ea typeface="+mn-ea"/>
              <a:cs typeface="+mn-cs"/>
            </a:rPr>
            <a:t>ΓΙΑ  5ΑΡΙ    4ΑΡΙ   3ΑΡΙ   </a:t>
          </a:r>
        </a:p>
        <a:p>
          <a:pPr algn="ctr"/>
          <a:r>
            <a:rPr lang="el-GR" sz="1400" b="1" baseline="0">
              <a:solidFill>
                <a:srgbClr val="00FF00"/>
              </a:solidFill>
              <a:latin typeface="+mn-lt"/>
              <a:ea typeface="+mn-ea"/>
              <a:cs typeface="+mn-cs"/>
            </a:rPr>
            <a:t>ΑΝ  ΠΙΑΣΟΥΜΕ ΚΑΙ ΤΟ ΤΖΟΚΕΡ  ΤΟΤΕ ΘΑ  ΕΧΟΥΜΕ ΕΠΙΤΥΧΙΕΣ  100 %  5+1 η 4+1  η 3+1 </a:t>
          </a:r>
          <a:endParaRPr lang="el-GR" sz="1400">
            <a:solidFill>
              <a:srgbClr val="00FF00"/>
            </a:solidFill>
          </a:endParaRPr>
        </a:p>
        <a:p>
          <a:pPr algn="l"/>
          <a:endParaRPr lang="el-GR" sz="1050" b="1"/>
        </a:p>
      </xdr:txBody>
    </xdr:sp>
    <xdr:clientData/>
  </xdr:twoCellAnchor>
  <xdr:twoCellAnchor>
    <xdr:from>
      <xdr:col>2</xdr:col>
      <xdr:colOff>9525</xdr:colOff>
      <xdr:row>1021</xdr:row>
      <xdr:rowOff>76200</xdr:rowOff>
    </xdr:from>
    <xdr:to>
      <xdr:col>7</xdr:col>
      <xdr:colOff>2314575</xdr:colOff>
      <xdr:row>1033</xdr:row>
      <xdr:rowOff>142875</xdr:rowOff>
    </xdr:to>
    <xdr:sp macro="" textlink="">
      <xdr:nvSpPr>
        <xdr:cNvPr id="36" name="42 - TextBox"/>
        <xdr:cNvSpPr txBox="1"/>
      </xdr:nvSpPr>
      <xdr:spPr>
        <a:xfrm>
          <a:off x="762000" y="200891775"/>
          <a:ext cx="9029700" cy="2352675"/>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l-GR" sz="2000" b="1">
              <a:solidFill>
                <a:srgbClr val="FFFF00"/>
              </a:solidFill>
            </a:rPr>
            <a:t>ΣΥΣΤΗΜΑΤΑ   ΔΙΣΜΕΤΑΒΛΗΤΑ   ΓΙΑ  100%   3αρια      ΚΑΙ  ΑΝΩ  </a:t>
          </a:r>
        </a:p>
        <a:p>
          <a:pPr algn="ctr"/>
          <a:r>
            <a:rPr lang="el-GR" sz="2000" b="1">
              <a:solidFill>
                <a:srgbClr val="00FF00"/>
              </a:solidFill>
              <a:latin typeface="+mn-lt"/>
              <a:ea typeface="+mn-ea"/>
              <a:cs typeface="+mn-cs"/>
            </a:rPr>
            <a:t>ΠΡΟΣΕΞΤΕ</a:t>
          </a:r>
          <a:r>
            <a:rPr lang="el-GR" sz="2000" b="1" baseline="0">
              <a:solidFill>
                <a:srgbClr val="00FF00"/>
              </a:solidFill>
              <a:latin typeface="+mn-lt"/>
              <a:ea typeface="+mn-ea"/>
              <a:cs typeface="+mn-cs"/>
            </a:rPr>
            <a:t>   ΠΟΛΛΑΠΛΕΣ  ΕΠΙΤΥΧΙΕΣ    </a:t>
          </a:r>
          <a:r>
            <a:rPr lang="el-GR" sz="2000" b="1" u="sng">
              <a:solidFill>
                <a:schemeClr val="bg1"/>
              </a:solidFill>
            </a:rPr>
            <a:t>ΑΝΑΠΤΥΞΗ  ΣΕ    </a:t>
          </a:r>
          <a:r>
            <a:rPr lang="en-US" sz="2000" b="1" u="sng">
              <a:solidFill>
                <a:schemeClr val="bg1"/>
              </a:solidFill>
            </a:rPr>
            <a:t>9</a:t>
          </a:r>
          <a:r>
            <a:rPr lang="el-GR" sz="2000" b="1" u="sng">
              <a:solidFill>
                <a:schemeClr val="bg1"/>
              </a:solidFill>
            </a:rPr>
            <a:t>ΑΔΕΣ</a:t>
          </a:r>
        </a:p>
        <a:p>
          <a:pPr algn="l"/>
          <a:r>
            <a:rPr lang="el-GR" sz="1400" b="1">
              <a:solidFill>
                <a:schemeClr val="bg1"/>
              </a:solidFill>
            </a:rPr>
            <a:t>ΑΡΙΘΜΟΙ</a:t>
          </a:r>
          <a:r>
            <a:rPr lang="el-GR" sz="1400" b="1" baseline="0">
              <a:solidFill>
                <a:schemeClr val="bg1"/>
              </a:solidFill>
            </a:rPr>
            <a:t> </a:t>
          </a:r>
          <a:r>
            <a:rPr lang="en-US" sz="1400" b="1" baseline="0">
              <a:solidFill>
                <a:schemeClr val="bg1"/>
              </a:solidFill>
            </a:rPr>
            <a:t> </a:t>
          </a:r>
          <a:r>
            <a:rPr lang="el-GR" sz="1400" b="1" baseline="0">
              <a:solidFill>
                <a:schemeClr val="bg1"/>
              </a:solidFill>
            </a:rPr>
            <a:t> </a:t>
          </a:r>
          <a:r>
            <a:rPr lang="en-US" sz="1400" b="1" baseline="0">
              <a:solidFill>
                <a:schemeClr val="bg1"/>
              </a:solidFill>
            </a:rPr>
            <a:t>:</a:t>
          </a:r>
          <a:r>
            <a:rPr lang="el-GR" sz="1400" b="1" baseline="0">
              <a:solidFill>
                <a:schemeClr val="bg1"/>
              </a:solidFill>
            </a:rPr>
            <a:t>      ΠΟΣΟΙ  ΑΡΙΘΜΟΙ  ΠΑΙΖΟΥΝ</a:t>
          </a:r>
        </a:p>
        <a:p>
          <a:pPr algn="l"/>
          <a:r>
            <a:rPr lang="el-GR" sz="1400" b="1" baseline="0">
              <a:solidFill>
                <a:schemeClr val="bg1"/>
              </a:solidFill>
            </a:rPr>
            <a:t>ΣΤΗΛΕΣ    </a:t>
          </a:r>
          <a:r>
            <a:rPr lang="en-US" sz="1400" b="1" baseline="0">
              <a:solidFill>
                <a:schemeClr val="bg1"/>
              </a:solidFill>
            </a:rPr>
            <a:t>   :</a:t>
          </a:r>
          <a:r>
            <a:rPr lang="el-GR" sz="1400" b="1" baseline="0">
              <a:solidFill>
                <a:schemeClr val="bg1"/>
              </a:solidFill>
            </a:rPr>
            <a:t>     ΠΟΣΕΣ  ΣΤΗΛΕΣ   ΕΙΝΑΙ  ΤΟ  ΣΥΣΤΗΜΑ</a:t>
          </a:r>
        </a:p>
        <a:p>
          <a:pPr algn="l"/>
          <a:r>
            <a:rPr lang="el-GR" sz="1400" b="1" baseline="0">
              <a:solidFill>
                <a:schemeClr val="bg1"/>
              </a:solidFill>
            </a:rPr>
            <a:t>ΑΠΟΔΟΣΗ </a:t>
          </a:r>
          <a:r>
            <a:rPr lang="en-US" sz="1400" b="1" baseline="0">
              <a:solidFill>
                <a:schemeClr val="bg1"/>
              </a:solidFill>
            </a:rPr>
            <a:t> : </a:t>
          </a:r>
          <a:r>
            <a:rPr lang="el-GR" sz="1400" b="1" baseline="0">
              <a:solidFill>
                <a:schemeClr val="bg1"/>
              </a:solidFill>
            </a:rPr>
            <a:t>  </a:t>
          </a:r>
          <a:r>
            <a:rPr lang="el-GR" sz="1400" b="1">
              <a:solidFill>
                <a:schemeClr val="bg1"/>
              </a:solidFill>
            </a:rPr>
            <a:t>  3</a:t>
          </a:r>
          <a:r>
            <a:rPr lang="el-GR" sz="1400" b="1" baseline="0">
              <a:solidFill>
                <a:schemeClr val="bg1"/>
              </a:solidFill>
              <a:latin typeface="+mn-lt"/>
              <a:ea typeface="+mn-ea"/>
              <a:cs typeface="+mn-cs"/>
            </a:rPr>
            <a:t>  ΣΤΑ  5   ΑΠΟΔΙΔΕΙ  100%   3ΑΡΙ </a:t>
          </a:r>
          <a:r>
            <a:rPr lang="en-US" sz="1400" b="1" baseline="0">
              <a:solidFill>
                <a:schemeClr val="bg1"/>
              </a:solidFill>
              <a:latin typeface="+mn-lt"/>
              <a:ea typeface="+mn-ea"/>
              <a:cs typeface="+mn-cs"/>
            </a:rPr>
            <a:t> KAI  AN</a:t>
          </a:r>
          <a:r>
            <a:rPr lang="el-GR" sz="1400" b="1" baseline="0">
              <a:solidFill>
                <a:schemeClr val="bg1"/>
              </a:solidFill>
              <a:latin typeface="+mn-lt"/>
              <a:ea typeface="+mn-ea"/>
              <a:cs typeface="+mn-cs"/>
            </a:rPr>
            <a:t>Ω  ΑΝ ΠΙΑΣΟΥΜΕ  5  ΑΡΙΘΜΟΥΣ </a:t>
          </a:r>
          <a:r>
            <a:rPr lang="el-GR" sz="1200" b="1">
              <a:solidFill>
                <a:schemeClr val="bg1"/>
              </a:solidFill>
              <a:latin typeface="+mn-lt"/>
              <a:ea typeface="+mn-ea"/>
              <a:cs typeface="+mn-cs"/>
            </a:rPr>
            <a:t>                     </a:t>
          </a:r>
        </a:p>
        <a:p>
          <a:pPr algn="ctr"/>
          <a:r>
            <a:rPr lang="el-GR" sz="1400" b="1" baseline="0">
              <a:solidFill>
                <a:schemeClr val="bg1"/>
              </a:solidFill>
              <a:latin typeface="+mn-lt"/>
              <a:ea typeface="+mn-ea"/>
              <a:cs typeface="+mn-cs"/>
            </a:rPr>
            <a:t>       ΣΕ ΟΛΑ ΤΑ ΣΥΣΤΗΜΑΤΑ  ΑΝΑΦΕΡΟΝΤΑΙ  ΑΝΑΛΥΤΙΚΑ  ΤΑ ΠΟΣΟΣΤΑ  </a:t>
          </a:r>
        </a:p>
        <a:p>
          <a:pPr algn="ctr"/>
          <a:r>
            <a:rPr lang="el-GR" sz="1400" b="1" baseline="0">
              <a:solidFill>
                <a:schemeClr val="bg1"/>
              </a:solidFill>
              <a:latin typeface="+mn-lt"/>
              <a:ea typeface="+mn-ea"/>
              <a:cs typeface="+mn-cs"/>
            </a:rPr>
            <a:t>ΓΙΑ  5ΑΡΙ    4ΑΡΙ   3ΑΡΙ   </a:t>
          </a:r>
        </a:p>
        <a:p>
          <a:pPr algn="ctr"/>
          <a:r>
            <a:rPr lang="el-GR" sz="1400" b="1" baseline="0">
              <a:solidFill>
                <a:schemeClr val="bg1"/>
              </a:solidFill>
              <a:latin typeface="+mn-lt"/>
              <a:ea typeface="+mn-ea"/>
              <a:cs typeface="+mn-cs"/>
            </a:rPr>
            <a:t>ΑΝ  ΠΙΑΣΟΥΜΕ ΚΑΙ ΤΟ ΤΖΟΚΕΡ  ΤΟΤΕ ΘΑ  ΕΧΟΥΜΕ ΕΠΙΤΥΧΙΕΣ  100 %  5+1 η 4+1  η 3+1 </a:t>
          </a:r>
          <a:endParaRPr lang="el-GR" sz="1400">
            <a:solidFill>
              <a:schemeClr val="bg1"/>
            </a:solidFill>
          </a:endParaRPr>
        </a:p>
        <a:p>
          <a:pPr algn="l"/>
          <a:endParaRPr lang="el-GR" sz="1050" b="1"/>
        </a:p>
      </xdr:txBody>
    </xdr:sp>
    <xdr:clientData/>
  </xdr:twoCellAnchor>
  <xdr:twoCellAnchor>
    <xdr:from>
      <xdr:col>2</xdr:col>
      <xdr:colOff>133349</xdr:colOff>
      <xdr:row>1071</xdr:row>
      <xdr:rowOff>66675</xdr:rowOff>
    </xdr:from>
    <xdr:to>
      <xdr:col>7</xdr:col>
      <xdr:colOff>2352674</xdr:colOff>
      <xdr:row>1082</xdr:row>
      <xdr:rowOff>180975</xdr:rowOff>
    </xdr:to>
    <xdr:sp macro="" textlink="">
      <xdr:nvSpPr>
        <xdr:cNvPr id="37" name="44 - TextBox"/>
        <xdr:cNvSpPr txBox="1"/>
      </xdr:nvSpPr>
      <xdr:spPr>
        <a:xfrm>
          <a:off x="885824" y="212112225"/>
          <a:ext cx="8905875" cy="220980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69850" cmpd="dbl">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rgbClr val="00FF00"/>
              </a:solidFill>
            </a:rPr>
            <a:t>ΣΥΣΤΗΜΑΤΑ   ΔΙΣΜΕΤΑΒΛΗΤΑ   ΓΙΑ  100%   3αρια      ΚΑΙ  ΑΝΩ  </a:t>
          </a:r>
        </a:p>
        <a:p>
          <a:pPr algn="ctr"/>
          <a:r>
            <a:rPr lang="el-GR" sz="2000" b="1">
              <a:solidFill>
                <a:schemeClr val="bg1"/>
              </a:solidFill>
              <a:latin typeface="+mn-lt"/>
              <a:ea typeface="+mn-ea"/>
              <a:cs typeface="+mn-cs"/>
            </a:rPr>
            <a:t>ΠΡΟΣΕΞΤΕ</a:t>
          </a:r>
          <a:r>
            <a:rPr lang="el-GR" sz="2000" b="1" baseline="0">
              <a:solidFill>
                <a:schemeClr val="bg1"/>
              </a:solidFill>
              <a:latin typeface="+mn-lt"/>
              <a:ea typeface="+mn-ea"/>
              <a:cs typeface="+mn-cs"/>
            </a:rPr>
            <a:t>   ΠΟΛΛΑΠΛΕΣ  ΕΠΙΤΥΧΙΕΣ   </a:t>
          </a:r>
          <a:r>
            <a:rPr lang="el-GR" sz="2000" b="1" u="sng">
              <a:solidFill>
                <a:srgbClr val="00FF00"/>
              </a:solidFill>
            </a:rPr>
            <a:t>ΑΝΑΠΤΥΞΗ  ΣΕ    </a:t>
          </a:r>
          <a:r>
            <a:rPr lang="en-US" sz="2000" b="1" u="sng">
              <a:solidFill>
                <a:srgbClr val="00FF00"/>
              </a:solidFill>
            </a:rPr>
            <a:t>10</a:t>
          </a:r>
          <a:r>
            <a:rPr lang="el-GR" sz="2000" b="1" u="sng">
              <a:solidFill>
                <a:srgbClr val="00FF00"/>
              </a:solidFill>
            </a:rPr>
            <a:t>ΑΔΕΣ</a:t>
          </a:r>
        </a:p>
        <a:p>
          <a:pPr algn="l"/>
          <a:r>
            <a:rPr lang="el-GR" sz="1400" b="1">
              <a:solidFill>
                <a:schemeClr val="bg1"/>
              </a:solidFill>
            </a:rPr>
            <a:t>ΑΡΙΘΜΟΙ</a:t>
          </a:r>
          <a:r>
            <a:rPr lang="el-GR" sz="1400" b="1" baseline="0">
              <a:solidFill>
                <a:schemeClr val="bg1"/>
              </a:solidFill>
            </a:rPr>
            <a:t> </a:t>
          </a:r>
          <a:r>
            <a:rPr lang="en-US" sz="1400" b="1" baseline="0">
              <a:solidFill>
                <a:schemeClr val="bg1"/>
              </a:solidFill>
            </a:rPr>
            <a:t> </a:t>
          </a:r>
          <a:r>
            <a:rPr lang="el-GR" sz="1400" b="1" baseline="0">
              <a:solidFill>
                <a:schemeClr val="bg1"/>
              </a:solidFill>
            </a:rPr>
            <a:t> </a:t>
          </a:r>
          <a:r>
            <a:rPr lang="en-US" sz="1400" b="1" baseline="0">
              <a:solidFill>
                <a:schemeClr val="bg1"/>
              </a:solidFill>
            </a:rPr>
            <a:t>:</a:t>
          </a:r>
          <a:r>
            <a:rPr lang="el-GR" sz="1400" b="1" baseline="0">
              <a:solidFill>
                <a:schemeClr val="bg1"/>
              </a:solidFill>
            </a:rPr>
            <a:t>      ΠΟΣΟΙ  ΑΡΙΘΜΟΙ  ΠΑΙΖΟΥΝ</a:t>
          </a:r>
        </a:p>
        <a:p>
          <a:pPr algn="l"/>
          <a:r>
            <a:rPr lang="el-GR" sz="1400" b="1" baseline="0">
              <a:solidFill>
                <a:schemeClr val="bg1"/>
              </a:solidFill>
            </a:rPr>
            <a:t>ΣΤΗΛΕΣ    </a:t>
          </a:r>
          <a:r>
            <a:rPr lang="en-US" sz="1400" b="1" baseline="0">
              <a:solidFill>
                <a:schemeClr val="bg1"/>
              </a:solidFill>
            </a:rPr>
            <a:t>   :</a:t>
          </a:r>
          <a:r>
            <a:rPr lang="el-GR" sz="1400" b="1" baseline="0">
              <a:solidFill>
                <a:schemeClr val="bg1"/>
              </a:solidFill>
            </a:rPr>
            <a:t>     ΠΟΣΕΣ  ΣΤΗΛΕΣ   ΕΙΝΑΙ  ΤΟ  ΣΥΣΤΗΜΑ</a:t>
          </a:r>
        </a:p>
        <a:p>
          <a:pPr algn="l"/>
          <a:r>
            <a:rPr lang="el-GR" sz="1400" b="1" baseline="0">
              <a:solidFill>
                <a:schemeClr val="bg1"/>
              </a:solidFill>
            </a:rPr>
            <a:t>ΑΠΟΔΟΣΗ </a:t>
          </a:r>
          <a:r>
            <a:rPr lang="en-US" sz="1400" b="1" baseline="0">
              <a:solidFill>
                <a:schemeClr val="bg1"/>
              </a:solidFill>
            </a:rPr>
            <a:t> : </a:t>
          </a:r>
          <a:r>
            <a:rPr lang="el-GR" sz="1400" b="1" baseline="0">
              <a:solidFill>
                <a:schemeClr val="bg1"/>
              </a:solidFill>
            </a:rPr>
            <a:t>  </a:t>
          </a:r>
          <a:r>
            <a:rPr lang="el-GR" sz="1400" b="1">
              <a:solidFill>
                <a:schemeClr val="bg1"/>
              </a:solidFill>
            </a:rPr>
            <a:t>  3</a:t>
          </a:r>
          <a:r>
            <a:rPr lang="el-GR" sz="1400" b="1" baseline="0">
              <a:solidFill>
                <a:schemeClr val="bg1"/>
              </a:solidFill>
              <a:latin typeface="+mn-lt"/>
              <a:ea typeface="+mn-ea"/>
              <a:cs typeface="+mn-cs"/>
            </a:rPr>
            <a:t>  ΣΤΑ  5   ΑΠΟΔΙΔΕΙ  100%   3ΑΡΙ </a:t>
          </a:r>
          <a:r>
            <a:rPr lang="en-US" sz="1400" b="1" baseline="0">
              <a:solidFill>
                <a:schemeClr val="bg1"/>
              </a:solidFill>
              <a:latin typeface="+mn-lt"/>
              <a:ea typeface="+mn-ea"/>
              <a:cs typeface="+mn-cs"/>
            </a:rPr>
            <a:t> KAI  AN</a:t>
          </a:r>
          <a:r>
            <a:rPr lang="el-GR" sz="1400" b="1" baseline="0">
              <a:solidFill>
                <a:schemeClr val="bg1"/>
              </a:solidFill>
              <a:latin typeface="+mn-lt"/>
              <a:ea typeface="+mn-ea"/>
              <a:cs typeface="+mn-cs"/>
            </a:rPr>
            <a:t>Ω  ΑΝ ΠΙΑΣΟΥΜΕ  5  ΑΡΙΘΜΟΥΣ </a:t>
          </a:r>
          <a:r>
            <a:rPr lang="el-GR" sz="1200" b="1">
              <a:solidFill>
                <a:schemeClr val="bg1"/>
              </a:solidFill>
              <a:latin typeface="+mn-lt"/>
              <a:ea typeface="+mn-ea"/>
              <a:cs typeface="+mn-cs"/>
            </a:rPr>
            <a:t>       </a:t>
          </a:r>
          <a:r>
            <a:rPr lang="el-GR" sz="1200" b="1">
              <a:solidFill>
                <a:srgbClr val="FFFF00"/>
              </a:solidFill>
              <a:latin typeface="+mn-lt"/>
              <a:ea typeface="+mn-ea"/>
              <a:cs typeface="+mn-cs"/>
            </a:rPr>
            <a:t>              </a:t>
          </a:r>
        </a:p>
        <a:p>
          <a:pPr algn="ctr"/>
          <a:r>
            <a:rPr lang="el-GR" sz="1400" b="1" baseline="0">
              <a:solidFill>
                <a:srgbClr val="FFFF00"/>
              </a:solidFill>
              <a:latin typeface="+mn-lt"/>
              <a:ea typeface="+mn-ea"/>
              <a:cs typeface="+mn-cs"/>
            </a:rPr>
            <a:t>       </a:t>
          </a:r>
          <a:r>
            <a:rPr lang="el-GR" sz="1600" b="1" baseline="0">
              <a:solidFill>
                <a:srgbClr val="FFFF00"/>
              </a:solidFill>
              <a:latin typeface="+mn-lt"/>
              <a:ea typeface="+mn-ea"/>
              <a:cs typeface="+mn-cs"/>
            </a:rPr>
            <a:t>ΣΕ ΟΛΑ ΤΑ ΣΥΣΤΗΜΑΤΑ  ΑΝΑΦΕΡΟΝΤΑΙ  ΑΝΑΛΥΤΙΚΑ  ΤΑ ΠΟΣΟΣΤΑ  </a:t>
          </a:r>
        </a:p>
        <a:p>
          <a:pPr algn="ctr"/>
          <a:r>
            <a:rPr lang="el-GR" sz="1600" b="1" baseline="0">
              <a:solidFill>
                <a:srgbClr val="FFFF00"/>
              </a:solidFill>
              <a:latin typeface="+mn-lt"/>
              <a:ea typeface="+mn-ea"/>
              <a:cs typeface="+mn-cs"/>
            </a:rPr>
            <a:t>ΓΙΑ  5ΑΡΙ    4ΑΡΙ   3ΑΡΙ   </a:t>
          </a:r>
        </a:p>
        <a:p>
          <a:pPr algn="ctr"/>
          <a:r>
            <a:rPr lang="el-GR" sz="1400" b="1" baseline="0">
              <a:solidFill>
                <a:srgbClr val="00FF00"/>
              </a:solidFill>
              <a:latin typeface="+mn-lt"/>
              <a:ea typeface="+mn-ea"/>
              <a:cs typeface="+mn-cs"/>
            </a:rPr>
            <a:t>ΑΝ  ΠΙΑΣΟΥΜΕ ΚΑΙ ΤΟ ΤΖΟΚΕΡ  ΤΟΤΕ ΘΑ  ΕΧΟΥΜΕ ΕΠΙΤΥΧΙΕΣ  100 %  5+1 η 4+1  η 3+1 </a:t>
          </a:r>
          <a:endParaRPr lang="el-GR" sz="1400">
            <a:solidFill>
              <a:srgbClr val="00FF00"/>
            </a:solidFill>
          </a:endParaRPr>
        </a:p>
        <a:p>
          <a:pPr algn="l"/>
          <a:endParaRPr lang="el-GR" sz="1050" b="1"/>
        </a:p>
      </xdr:txBody>
    </xdr:sp>
    <xdr:clientData/>
  </xdr:twoCellAnchor>
  <xdr:twoCellAnchor>
    <xdr:from>
      <xdr:col>2</xdr:col>
      <xdr:colOff>0</xdr:colOff>
      <xdr:row>871</xdr:row>
      <xdr:rowOff>219075</xdr:rowOff>
    </xdr:from>
    <xdr:to>
      <xdr:col>7</xdr:col>
      <xdr:colOff>2333625</xdr:colOff>
      <xdr:row>878</xdr:row>
      <xdr:rowOff>19049</xdr:rowOff>
    </xdr:to>
    <xdr:sp macro="" textlink="">
      <xdr:nvSpPr>
        <xdr:cNvPr id="38" name="7 - TextBox"/>
        <xdr:cNvSpPr txBox="1"/>
      </xdr:nvSpPr>
      <xdr:spPr>
        <a:xfrm>
          <a:off x="752475" y="167525700"/>
          <a:ext cx="9039225" cy="1181099"/>
        </a:xfrm>
        <a:prstGeom prst="rect">
          <a:avLst/>
        </a:prstGeom>
        <a:solidFill>
          <a:srgbClr val="C00000"/>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l-GR" sz="2000" b="1">
              <a:solidFill>
                <a:schemeClr val="bg1"/>
              </a:solidFill>
            </a:rPr>
            <a:t>ΚΑΤΗΓΟΡΙΑ ΣΥΣΤΗΜΑΤΩΝ</a:t>
          </a:r>
          <a:r>
            <a:rPr lang="en-US" sz="2000" b="1">
              <a:solidFill>
                <a:schemeClr val="bg1"/>
              </a:solidFill>
            </a:rPr>
            <a:t>  </a:t>
          </a:r>
          <a:r>
            <a:rPr lang="en-US" sz="2000" b="1">
              <a:solidFill>
                <a:srgbClr val="FFFF00"/>
              </a:solidFill>
            </a:rPr>
            <a:t>100%   </a:t>
          </a:r>
          <a:r>
            <a:rPr lang="el-GR" sz="2000" b="1">
              <a:solidFill>
                <a:srgbClr val="FFFF00"/>
              </a:solidFill>
            </a:rPr>
            <a:t> </a:t>
          </a:r>
          <a:r>
            <a:rPr lang="en-US" sz="2000" b="1">
              <a:solidFill>
                <a:srgbClr val="FFFF00"/>
              </a:solidFill>
            </a:rPr>
            <a:t>3</a:t>
          </a:r>
          <a:r>
            <a:rPr lang="el-GR" sz="2000" b="1">
              <a:solidFill>
                <a:srgbClr val="FFFF00"/>
              </a:solidFill>
            </a:rPr>
            <a:t>  Στα 5  </a:t>
          </a:r>
          <a:endParaRPr lang="en-US" sz="2000" b="1">
            <a:solidFill>
              <a:srgbClr val="FFFF00"/>
            </a:solidFill>
          </a:endParaRPr>
        </a:p>
        <a:p>
          <a:pPr algn="ctr"/>
          <a:r>
            <a:rPr lang="el-GR" sz="2000" b="1">
              <a:solidFill>
                <a:schemeClr val="bg1"/>
              </a:solidFill>
            </a:rPr>
            <a:t>ΑΝΑΠΤΥΞΗ</a:t>
          </a:r>
          <a:r>
            <a:rPr lang="el-GR" sz="2000" b="1" baseline="0">
              <a:solidFill>
                <a:schemeClr val="bg1"/>
              </a:solidFill>
            </a:rPr>
            <a:t>  ΣΕ  6άδες  7άδες  8άδες  9άδες  10άδες 11άδες  12άδες</a:t>
          </a:r>
        </a:p>
        <a:p>
          <a:pPr algn="ctr"/>
          <a:r>
            <a:rPr lang="el-GR" sz="2000" b="1">
              <a:solidFill>
                <a:schemeClr val="bg1"/>
              </a:solidFill>
            </a:rPr>
            <a:t>Με Πολλαπλές  Επιτυχίες   </a:t>
          </a:r>
          <a:endParaRPr lang="el-GR" sz="1600" b="1">
            <a:solidFill>
              <a:srgbClr val="FFFF00"/>
            </a:solidFill>
          </a:endParaRPr>
        </a:p>
      </xdr:txBody>
    </xdr:sp>
    <xdr:clientData/>
  </xdr:twoCellAnchor>
  <xdr:twoCellAnchor>
    <xdr:from>
      <xdr:col>2</xdr:col>
      <xdr:colOff>19050</xdr:colOff>
      <xdr:row>1123</xdr:row>
      <xdr:rowOff>180975</xdr:rowOff>
    </xdr:from>
    <xdr:to>
      <xdr:col>8</xdr:col>
      <xdr:colOff>57150</xdr:colOff>
      <xdr:row>1129</xdr:row>
      <xdr:rowOff>85724</xdr:rowOff>
    </xdr:to>
    <xdr:sp macro="" textlink="">
      <xdr:nvSpPr>
        <xdr:cNvPr id="39" name="TextBox 38"/>
        <xdr:cNvSpPr txBox="1"/>
      </xdr:nvSpPr>
      <xdr:spPr>
        <a:xfrm>
          <a:off x="771525" y="223770825"/>
          <a:ext cx="9077325" cy="104774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800" b="1">
              <a:solidFill>
                <a:srgbClr val="FF0000"/>
              </a:solidFill>
            </a:rPr>
            <a:t>ΤΖΟΚΕΡ  </a:t>
          </a:r>
          <a:r>
            <a:rPr lang="el-GR" sz="1800" b="1" baseline="0">
              <a:solidFill>
                <a:srgbClr val="FF0000"/>
              </a:solidFill>
            </a:rPr>
            <a:t>ΤΟΜΗ  </a:t>
          </a:r>
          <a:r>
            <a:rPr lang="en-US" sz="1800" b="1" baseline="0">
              <a:solidFill>
                <a:srgbClr val="FF0000"/>
              </a:solidFill>
            </a:rPr>
            <a:t>4</a:t>
          </a:r>
          <a:r>
            <a:rPr lang="el-GR" sz="1800" b="1" baseline="0">
              <a:solidFill>
                <a:srgbClr val="FF0000"/>
              </a:solidFill>
            </a:rPr>
            <a:t>5  ΑΡΙΘΜΩΝ    ΣΕ   3   ΑΡΙΘΜΟΣΕΙΡΕΣ   Των   30   ΑΡΙΘΜΩΝ </a:t>
          </a:r>
        </a:p>
        <a:p>
          <a:pPr algn="ctr"/>
          <a:r>
            <a:rPr lang="el-GR" sz="1800" b="1" baseline="0"/>
            <a:t>Ποσοστά  Επιτυχιών  Αριθμοσειρών</a:t>
          </a:r>
        </a:p>
        <a:p>
          <a:pPr algn="ctr"/>
          <a:r>
            <a:rPr lang="el-GR" sz="1800" b="1" baseline="0"/>
            <a:t>32%  1 - 2  5άρια   η  100%   26 - 52  4άρια   </a:t>
          </a:r>
        </a:p>
        <a:p>
          <a:pPr algn="ctr"/>
          <a:endParaRPr lang="el-GR" sz="1800" b="1" baseline="0"/>
        </a:p>
        <a:p>
          <a:pPr algn="ctr"/>
          <a:endParaRPr lang="el-GR" sz="1800" b="1"/>
        </a:p>
      </xdr:txBody>
    </xdr:sp>
    <xdr:clientData/>
  </xdr:twoCellAnchor>
  <xdr:twoCellAnchor>
    <xdr:from>
      <xdr:col>3</xdr:col>
      <xdr:colOff>2105025</xdr:colOff>
      <xdr:row>1121</xdr:row>
      <xdr:rowOff>28575</xdr:rowOff>
    </xdr:from>
    <xdr:to>
      <xdr:col>6</xdr:col>
      <xdr:colOff>590550</xdr:colOff>
      <xdr:row>1123</xdr:row>
      <xdr:rowOff>66675</xdr:rowOff>
    </xdr:to>
    <xdr:sp macro="" textlink="">
      <xdr:nvSpPr>
        <xdr:cNvPr id="40" name="TextBox 39"/>
        <xdr:cNvSpPr txBox="1"/>
      </xdr:nvSpPr>
      <xdr:spPr>
        <a:xfrm>
          <a:off x="3343275" y="223237425"/>
          <a:ext cx="3895725" cy="41910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3</a:t>
          </a:r>
          <a:r>
            <a:rPr lang="en-US" sz="2000" b="1">
              <a:solidFill>
                <a:srgbClr val="00FFFF"/>
              </a:solidFill>
            </a:rPr>
            <a:t>  </a:t>
          </a:r>
          <a:r>
            <a:rPr lang="el-GR" sz="2000" b="1">
              <a:solidFill>
                <a:srgbClr val="00FFFF"/>
              </a:solidFill>
            </a:rPr>
            <a:t>ΑΡΙΘΜΟΣΕΙΡΕΣ</a:t>
          </a:r>
          <a:r>
            <a:rPr lang="el-GR" sz="2000" b="1" baseline="0">
              <a:solidFill>
                <a:srgbClr val="00FFFF"/>
              </a:solidFill>
            </a:rPr>
            <a:t>  </a:t>
          </a:r>
          <a:r>
            <a:rPr lang="el-GR" sz="2000" b="1" baseline="0">
              <a:solidFill>
                <a:schemeClr val="bg1"/>
              </a:solidFill>
            </a:rPr>
            <a:t>ΤΖΟΚΕΡ </a:t>
          </a:r>
          <a:endParaRPr lang="el-GR" sz="2000" b="1">
            <a:solidFill>
              <a:schemeClr val="bg1"/>
            </a:solidFill>
          </a:endParaRPr>
        </a:p>
      </xdr:txBody>
    </xdr:sp>
    <xdr:clientData/>
  </xdr:twoCellAnchor>
  <xdr:twoCellAnchor>
    <xdr:from>
      <xdr:col>4</xdr:col>
      <xdr:colOff>9525</xdr:colOff>
      <xdr:row>1197</xdr:row>
      <xdr:rowOff>180975</xdr:rowOff>
    </xdr:from>
    <xdr:to>
      <xdr:col>8</xdr:col>
      <xdr:colOff>9525</xdr:colOff>
      <xdr:row>1199</xdr:row>
      <xdr:rowOff>104775</xdr:rowOff>
    </xdr:to>
    <xdr:sp macro="" textlink="">
      <xdr:nvSpPr>
        <xdr:cNvPr id="41" name="TextBox 40"/>
        <xdr:cNvSpPr txBox="1"/>
      </xdr:nvSpPr>
      <xdr:spPr>
        <a:xfrm>
          <a:off x="4000500" y="238296450"/>
          <a:ext cx="5800725" cy="3143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600" b="1"/>
            <a:t>Η Λίστα</a:t>
          </a:r>
          <a:r>
            <a:rPr lang="el-GR" sz="1600" b="1" baseline="0"/>
            <a:t>  σε  3άδες  Καλύπτει   Εως  &amp;   99  Αριθμούς  </a:t>
          </a:r>
          <a:endParaRPr lang="el-GR" sz="1600" b="1"/>
        </a:p>
      </xdr:txBody>
    </xdr:sp>
    <xdr:clientData/>
  </xdr:twoCellAnchor>
  <xdr:twoCellAnchor>
    <xdr:from>
      <xdr:col>3</xdr:col>
      <xdr:colOff>104775</xdr:colOff>
      <xdr:row>1191</xdr:row>
      <xdr:rowOff>209550</xdr:rowOff>
    </xdr:from>
    <xdr:to>
      <xdr:col>3</xdr:col>
      <xdr:colOff>2743200</xdr:colOff>
      <xdr:row>1197</xdr:row>
      <xdr:rowOff>19050</xdr:rowOff>
    </xdr:to>
    <xdr:sp macro="" textlink="">
      <xdr:nvSpPr>
        <xdr:cNvPr id="42" name="TextBox 41"/>
        <xdr:cNvSpPr txBox="1"/>
      </xdr:nvSpPr>
      <xdr:spPr>
        <a:xfrm>
          <a:off x="1343025" y="237086775"/>
          <a:ext cx="2638425" cy="1047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l-GR" sz="1600" b="1">
              <a:solidFill>
                <a:sysClr val="windowText" lastClr="000000"/>
              </a:solidFill>
            </a:rPr>
            <a:t>Κάθε</a:t>
          </a:r>
          <a:r>
            <a:rPr lang="el-GR" sz="1600" b="1" baseline="0">
              <a:solidFill>
                <a:sysClr val="windowText" lastClr="000000"/>
              </a:solidFill>
            </a:rPr>
            <a:t>  Κατηγορία  σε  3άδες  Καλύπτει  Εκατοντάδες  εως  Χιλιάδες  Συνδιαμούς</a:t>
          </a:r>
          <a:endParaRPr lang="el-GR" sz="1600" b="1">
            <a:solidFill>
              <a:sysClr val="windowText" lastClr="000000"/>
            </a:solidFill>
          </a:endParaRPr>
        </a:p>
      </xdr:txBody>
    </xdr:sp>
    <xdr:clientData/>
  </xdr:twoCellAnchor>
  <xdr:twoCellAnchor>
    <xdr:from>
      <xdr:col>3</xdr:col>
      <xdr:colOff>85725</xdr:colOff>
      <xdr:row>1202</xdr:row>
      <xdr:rowOff>9525</xdr:rowOff>
    </xdr:from>
    <xdr:to>
      <xdr:col>3</xdr:col>
      <xdr:colOff>2724150</xdr:colOff>
      <xdr:row>1207</xdr:row>
      <xdr:rowOff>57150</xdr:rowOff>
    </xdr:to>
    <xdr:sp macro="" textlink="">
      <xdr:nvSpPr>
        <xdr:cNvPr id="43" name="TextBox 42"/>
        <xdr:cNvSpPr txBox="1"/>
      </xdr:nvSpPr>
      <xdr:spPr>
        <a:xfrm>
          <a:off x="1323975" y="239134650"/>
          <a:ext cx="2638425" cy="1047750"/>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l-GR" sz="1600" b="1">
              <a:solidFill>
                <a:schemeClr val="bg1"/>
              </a:solidFill>
            </a:rPr>
            <a:t>Κάθε</a:t>
          </a:r>
          <a:r>
            <a:rPr lang="el-GR" sz="1600" b="1" baseline="0">
              <a:solidFill>
                <a:schemeClr val="bg1"/>
              </a:solidFill>
            </a:rPr>
            <a:t>  Κατηγορία  σε  4άδες  Καλύπτει  Εκατοντάδες  εως  Χιλιάδες  Συνδιαμούς</a:t>
          </a:r>
          <a:endParaRPr lang="el-GR" sz="1600" b="1">
            <a:solidFill>
              <a:schemeClr val="bg1"/>
            </a:solidFill>
          </a:endParaRPr>
        </a:p>
      </xdr:txBody>
    </xdr:sp>
    <xdr:clientData/>
  </xdr:twoCellAnchor>
  <xdr:twoCellAnchor>
    <xdr:from>
      <xdr:col>3</xdr:col>
      <xdr:colOff>85725</xdr:colOff>
      <xdr:row>1214</xdr:row>
      <xdr:rowOff>0</xdr:rowOff>
    </xdr:from>
    <xdr:to>
      <xdr:col>3</xdr:col>
      <xdr:colOff>2724150</xdr:colOff>
      <xdr:row>1219</xdr:row>
      <xdr:rowOff>47625</xdr:rowOff>
    </xdr:to>
    <xdr:sp macro="" textlink="">
      <xdr:nvSpPr>
        <xdr:cNvPr id="44" name="TextBox 43"/>
        <xdr:cNvSpPr txBox="1"/>
      </xdr:nvSpPr>
      <xdr:spPr>
        <a:xfrm>
          <a:off x="1323975" y="241534950"/>
          <a:ext cx="2638425" cy="1047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l-GR" sz="1600" b="1">
              <a:solidFill>
                <a:sysClr val="windowText" lastClr="000000"/>
              </a:solidFill>
            </a:rPr>
            <a:t>Κάθε</a:t>
          </a:r>
          <a:r>
            <a:rPr lang="el-GR" sz="1600" b="1" baseline="0">
              <a:solidFill>
                <a:sysClr val="windowText" lastClr="000000"/>
              </a:solidFill>
            </a:rPr>
            <a:t>  Κατηγορία  σε  5άδες  Καλύπτει  Εκατοντάδες  εως  Χιλιάδες  Συνδιαμούς</a:t>
          </a:r>
          <a:endParaRPr lang="el-GR" sz="1600" b="1">
            <a:solidFill>
              <a:sysClr val="windowText" lastClr="000000"/>
            </a:solidFill>
          </a:endParaRPr>
        </a:p>
      </xdr:txBody>
    </xdr:sp>
    <xdr:clientData/>
  </xdr:twoCellAnchor>
  <xdr:twoCellAnchor>
    <xdr:from>
      <xdr:col>3</xdr:col>
      <xdr:colOff>95250</xdr:colOff>
      <xdr:row>1233</xdr:row>
      <xdr:rowOff>9525</xdr:rowOff>
    </xdr:from>
    <xdr:to>
      <xdr:col>3</xdr:col>
      <xdr:colOff>2733675</xdr:colOff>
      <xdr:row>1238</xdr:row>
      <xdr:rowOff>57150</xdr:rowOff>
    </xdr:to>
    <xdr:sp macro="" textlink="">
      <xdr:nvSpPr>
        <xdr:cNvPr id="45" name="TextBox 44"/>
        <xdr:cNvSpPr txBox="1"/>
      </xdr:nvSpPr>
      <xdr:spPr>
        <a:xfrm>
          <a:off x="1333500" y="245364000"/>
          <a:ext cx="2638425" cy="1047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l-GR" sz="1600" b="1">
              <a:solidFill>
                <a:sysClr val="windowText" lastClr="000000"/>
              </a:solidFill>
            </a:rPr>
            <a:t>Κάθε</a:t>
          </a:r>
          <a:r>
            <a:rPr lang="el-GR" sz="1600" b="1" baseline="0">
              <a:solidFill>
                <a:sysClr val="windowText" lastClr="000000"/>
              </a:solidFill>
            </a:rPr>
            <a:t>  Κατηγορία  σε  6άδες  Καλύπτει  Εκατοντάδες  εως  Χιλιάδες  Συνδιαμούς</a:t>
          </a:r>
          <a:endParaRPr lang="el-GR" sz="1600" b="1">
            <a:solidFill>
              <a:sysClr val="windowText" lastClr="000000"/>
            </a:solidFill>
          </a:endParaRPr>
        </a:p>
      </xdr:txBody>
    </xdr:sp>
    <xdr:clientData/>
  </xdr:twoCellAnchor>
  <xdr:twoCellAnchor>
    <xdr:from>
      <xdr:col>3</xdr:col>
      <xdr:colOff>114300</xdr:colOff>
      <xdr:row>1247</xdr:row>
      <xdr:rowOff>0</xdr:rowOff>
    </xdr:from>
    <xdr:to>
      <xdr:col>3</xdr:col>
      <xdr:colOff>2752725</xdr:colOff>
      <xdr:row>1252</xdr:row>
      <xdr:rowOff>47625</xdr:rowOff>
    </xdr:to>
    <xdr:sp macro="" textlink="">
      <xdr:nvSpPr>
        <xdr:cNvPr id="46" name="TextBox 45"/>
        <xdr:cNvSpPr txBox="1"/>
      </xdr:nvSpPr>
      <xdr:spPr>
        <a:xfrm>
          <a:off x="1352550" y="248164350"/>
          <a:ext cx="2638425" cy="1047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l-GR" sz="1600" b="1">
              <a:solidFill>
                <a:sysClr val="windowText" lastClr="000000"/>
              </a:solidFill>
            </a:rPr>
            <a:t>Κάθε</a:t>
          </a:r>
          <a:r>
            <a:rPr lang="el-GR" sz="1600" b="1" baseline="0">
              <a:solidFill>
                <a:sysClr val="windowText" lastClr="000000"/>
              </a:solidFill>
            </a:rPr>
            <a:t>  Κατηγορία  σε  7άδες  Καλύπτει  Εκατοντάδες  εως  Χιλιάδες  Συνδιαμούς</a:t>
          </a:r>
          <a:endParaRPr lang="el-GR" sz="1600" b="1">
            <a:solidFill>
              <a:sysClr val="windowText" lastClr="000000"/>
            </a:solidFill>
          </a:endParaRPr>
        </a:p>
      </xdr:txBody>
    </xdr:sp>
    <xdr:clientData/>
  </xdr:twoCellAnchor>
  <xdr:twoCellAnchor>
    <xdr:from>
      <xdr:col>4</xdr:col>
      <xdr:colOff>0</xdr:colOff>
      <xdr:row>1210</xdr:row>
      <xdr:rowOff>0</xdr:rowOff>
    </xdr:from>
    <xdr:to>
      <xdr:col>8</xdr:col>
      <xdr:colOff>0</xdr:colOff>
      <xdr:row>1211</xdr:row>
      <xdr:rowOff>123825</xdr:rowOff>
    </xdr:to>
    <xdr:sp macro="" textlink="">
      <xdr:nvSpPr>
        <xdr:cNvPr id="47" name="TextBox 46"/>
        <xdr:cNvSpPr txBox="1"/>
      </xdr:nvSpPr>
      <xdr:spPr>
        <a:xfrm>
          <a:off x="3990975" y="240725325"/>
          <a:ext cx="5800725" cy="3143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600" b="1"/>
            <a:t>Η Λίστα</a:t>
          </a:r>
          <a:r>
            <a:rPr lang="el-GR" sz="1600" b="1" baseline="0"/>
            <a:t>  σε  4άδες  Καλύπτει   Εως  &amp;   99  Αριθμούς  </a:t>
          </a:r>
          <a:endParaRPr lang="el-GR" sz="1600" b="1"/>
        </a:p>
      </xdr:txBody>
    </xdr:sp>
    <xdr:clientData/>
  </xdr:twoCellAnchor>
  <xdr:twoCellAnchor>
    <xdr:from>
      <xdr:col>4</xdr:col>
      <xdr:colOff>0</xdr:colOff>
      <xdr:row>1230</xdr:row>
      <xdr:rowOff>0</xdr:rowOff>
    </xdr:from>
    <xdr:to>
      <xdr:col>8</xdr:col>
      <xdr:colOff>0</xdr:colOff>
      <xdr:row>1231</xdr:row>
      <xdr:rowOff>123825</xdr:rowOff>
    </xdr:to>
    <xdr:sp macro="" textlink="">
      <xdr:nvSpPr>
        <xdr:cNvPr id="48" name="TextBox 47"/>
        <xdr:cNvSpPr txBox="1"/>
      </xdr:nvSpPr>
      <xdr:spPr>
        <a:xfrm>
          <a:off x="3990975" y="244735350"/>
          <a:ext cx="5800725" cy="3143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600" b="1"/>
            <a:t>Η Λίστα</a:t>
          </a:r>
          <a:r>
            <a:rPr lang="el-GR" sz="1600" b="1" baseline="0"/>
            <a:t>  σε  5άδες  Καλύπτει   Εως  &amp;   99  Αριθμούς  </a:t>
          </a:r>
          <a:endParaRPr lang="el-GR" sz="1600" b="1"/>
        </a:p>
      </xdr:txBody>
    </xdr:sp>
    <xdr:clientData/>
  </xdr:twoCellAnchor>
  <xdr:twoCellAnchor>
    <xdr:from>
      <xdr:col>4</xdr:col>
      <xdr:colOff>0</xdr:colOff>
      <xdr:row>1243</xdr:row>
      <xdr:rowOff>0</xdr:rowOff>
    </xdr:from>
    <xdr:to>
      <xdr:col>8</xdr:col>
      <xdr:colOff>0</xdr:colOff>
      <xdr:row>1244</xdr:row>
      <xdr:rowOff>123825</xdr:rowOff>
    </xdr:to>
    <xdr:sp macro="" textlink="">
      <xdr:nvSpPr>
        <xdr:cNvPr id="49" name="TextBox 48"/>
        <xdr:cNvSpPr txBox="1"/>
      </xdr:nvSpPr>
      <xdr:spPr>
        <a:xfrm>
          <a:off x="3990975" y="247354725"/>
          <a:ext cx="5800725" cy="3143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600" b="1"/>
            <a:t>Η Λίστα</a:t>
          </a:r>
          <a:r>
            <a:rPr lang="el-GR" sz="1600" b="1" baseline="0"/>
            <a:t>  σε  6άδες  Καλύπτει   Εως  &amp;   99  Αριθμούς  </a:t>
          </a:r>
          <a:endParaRPr lang="el-GR" sz="1600" b="1"/>
        </a:p>
      </xdr:txBody>
    </xdr:sp>
    <xdr:clientData/>
  </xdr:twoCellAnchor>
  <xdr:twoCellAnchor>
    <xdr:from>
      <xdr:col>4</xdr:col>
      <xdr:colOff>0</xdr:colOff>
      <xdr:row>1259</xdr:row>
      <xdr:rowOff>0</xdr:rowOff>
    </xdr:from>
    <xdr:to>
      <xdr:col>8</xdr:col>
      <xdr:colOff>0</xdr:colOff>
      <xdr:row>1260</xdr:row>
      <xdr:rowOff>133350</xdr:rowOff>
    </xdr:to>
    <xdr:sp macro="" textlink="">
      <xdr:nvSpPr>
        <xdr:cNvPr id="50" name="TextBox 49"/>
        <xdr:cNvSpPr txBox="1"/>
      </xdr:nvSpPr>
      <xdr:spPr>
        <a:xfrm>
          <a:off x="3990975" y="250564650"/>
          <a:ext cx="5800725" cy="3238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600" b="1"/>
            <a:t>Η Λίστα</a:t>
          </a:r>
          <a:r>
            <a:rPr lang="el-GR" sz="1600" b="1" baseline="0"/>
            <a:t>  σε  7άδες  Καλύπτει   Εως  &amp;   99  Αριθμούς  </a:t>
          </a:r>
          <a:endParaRPr lang="el-GR" sz="1600" b="1"/>
        </a:p>
      </xdr:txBody>
    </xdr:sp>
    <xdr:clientData/>
  </xdr:twoCellAnchor>
  <xdr:twoCellAnchor>
    <xdr:from>
      <xdr:col>3</xdr:col>
      <xdr:colOff>85725</xdr:colOff>
      <xdr:row>1254</xdr:row>
      <xdr:rowOff>76200</xdr:rowOff>
    </xdr:from>
    <xdr:to>
      <xdr:col>3</xdr:col>
      <xdr:colOff>2733675</xdr:colOff>
      <xdr:row>1260</xdr:row>
      <xdr:rowOff>38100</xdr:rowOff>
    </xdr:to>
    <xdr:sp macro="" textlink="">
      <xdr:nvSpPr>
        <xdr:cNvPr id="51" name="TextBox 50"/>
        <xdr:cNvSpPr txBox="1"/>
      </xdr:nvSpPr>
      <xdr:spPr>
        <a:xfrm>
          <a:off x="1323975" y="249640725"/>
          <a:ext cx="2647950" cy="11525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600" b="1">
              <a:solidFill>
                <a:schemeClr val="bg1"/>
              </a:solidFill>
            </a:rPr>
            <a:t>Η Λίστα  Τελειώνει</a:t>
          </a:r>
          <a:r>
            <a:rPr lang="el-GR" sz="1600" b="1" baseline="0">
              <a:solidFill>
                <a:schemeClr val="bg1"/>
              </a:solidFill>
            </a:rPr>
            <a:t>  Καλύπτοντας  12άδες </a:t>
          </a:r>
        </a:p>
        <a:p>
          <a:r>
            <a:rPr lang="el-GR" sz="1600" b="1" baseline="0">
              <a:solidFill>
                <a:schemeClr val="bg1"/>
              </a:solidFill>
            </a:rPr>
            <a:t> Μέχρι  &amp;  99 Αριθμούς </a:t>
          </a:r>
        </a:p>
        <a:p>
          <a:r>
            <a:rPr lang="el-GR" sz="1600" b="1" baseline="0">
              <a:solidFill>
                <a:schemeClr val="bg1"/>
              </a:solidFill>
            </a:rPr>
            <a:t> </a:t>
          </a:r>
          <a:r>
            <a:rPr lang="el-GR" sz="1600" b="1" baseline="0">
              <a:solidFill>
                <a:srgbClr val="FFFF00"/>
              </a:solidFill>
            </a:rPr>
            <a:t>για   Μελλοντικά  Παιχνίδια</a:t>
          </a:r>
          <a:endParaRPr lang="el-GR" sz="1600" b="1">
            <a:solidFill>
              <a:srgbClr val="FFFF00"/>
            </a:solidFill>
          </a:endParaRPr>
        </a:p>
      </xdr:txBody>
    </xdr:sp>
    <xdr:clientData/>
  </xdr:twoCellAnchor>
  <xdr:twoCellAnchor>
    <xdr:from>
      <xdr:col>2</xdr:col>
      <xdr:colOff>76200</xdr:colOff>
      <xdr:row>1261</xdr:row>
      <xdr:rowOff>152399</xdr:rowOff>
    </xdr:from>
    <xdr:to>
      <xdr:col>8</xdr:col>
      <xdr:colOff>19050</xdr:colOff>
      <xdr:row>1263</xdr:row>
      <xdr:rowOff>47624</xdr:rowOff>
    </xdr:to>
    <xdr:sp macro="" textlink="">
      <xdr:nvSpPr>
        <xdr:cNvPr id="52" name="TextBox 51"/>
        <xdr:cNvSpPr txBox="1"/>
      </xdr:nvSpPr>
      <xdr:spPr>
        <a:xfrm>
          <a:off x="828675" y="251098049"/>
          <a:ext cx="8982075" cy="27622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p>
      </xdr:txBody>
    </xdr:sp>
    <xdr:clientData/>
  </xdr:twoCellAnchor>
  <xdr:twoCellAnchor>
    <xdr:from>
      <xdr:col>3</xdr:col>
      <xdr:colOff>219074</xdr:colOff>
      <xdr:row>1176</xdr:row>
      <xdr:rowOff>161925</xdr:rowOff>
    </xdr:from>
    <xdr:to>
      <xdr:col>7</xdr:col>
      <xdr:colOff>1609724</xdr:colOff>
      <xdr:row>1187</xdr:row>
      <xdr:rowOff>104775</xdr:rowOff>
    </xdr:to>
    <xdr:sp macro="" textlink="">
      <xdr:nvSpPr>
        <xdr:cNvPr id="53" name="TextBox 52"/>
        <xdr:cNvSpPr txBox="1"/>
      </xdr:nvSpPr>
      <xdr:spPr>
        <a:xfrm>
          <a:off x="1457324" y="234181650"/>
          <a:ext cx="8143875" cy="203835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600" b="1"/>
        </a:p>
        <a:p>
          <a:r>
            <a:rPr lang="el-GR" sz="1600" b="1">
              <a:solidFill>
                <a:schemeClr val="bg1"/>
              </a:solidFill>
            </a:rPr>
            <a:t>Εαν</a:t>
          </a:r>
          <a:r>
            <a:rPr lang="el-GR" sz="1600" b="1" baseline="0">
              <a:solidFill>
                <a:schemeClr val="bg1"/>
              </a:solidFill>
            </a:rPr>
            <a:t>  Ενδιαφέρεστε   Σας  Στέλουμε   Ολόκληρη  τη  Λίστα   Συστημάτων Δωρεάν με  Περισσότερα  απο  10.000  Συστήματα. </a:t>
          </a:r>
        </a:p>
        <a:p>
          <a:r>
            <a:rPr lang="el-GR" sz="1600" b="1" baseline="0">
              <a:solidFill>
                <a:schemeClr val="bg1"/>
              </a:solidFill>
            </a:rPr>
            <a:t>Χωρίζουμε  Κάθε  ΚατηγορΊα  Χωριστά  σε  12άδες  11άδες 10άδες  9άδες  8άδες  7άδες  6άδες  5άδες  4άδες  3άδες  2άδες ... </a:t>
          </a:r>
        </a:p>
        <a:p>
          <a:endParaRPr lang="el-GR" sz="1600" b="1" baseline="0"/>
        </a:p>
        <a:p>
          <a:pPr algn="ctr"/>
          <a:r>
            <a:rPr lang="el-GR" sz="1600" b="1" baseline="0">
              <a:solidFill>
                <a:srgbClr val="00FFFF"/>
              </a:solidFill>
            </a:rPr>
            <a:t>Στην  Παρακάτω  Λίστα Βλέπετε  Ενα  Δείγμα </a:t>
          </a:r>
        </a:p>
        <a:p>
          <a:endParaRPr lang="el-GR" sz="1600" b="1" baseline="0"/>
        </a:p>
      </xdr:txBody>
    </xdr:sp>
    <xdr:clientData/>
  </xdr:twoCellAnchor>
  <xdr:oneCellAnchor>
    <xdr:from>
      <xdr:col>1</xdr:col>
      <xdr:colOff>447675</xdr:colOff>
      <xdr:row>1264</xdr:row>
      <xdr:rowOff>123825</xdr:rowOff>
    </xdr:from>
    <xdr:ext cx="8972551" cy="2124075"/>
    <xdr:pic>
      <xdr:nvPicPr>
        <xdr:cNvPr id="54" name="3 - Εικόνα" descr="KYR ORIZONTIO.jpg"/>
        <xdr:cNvPicPr>
          <a:picLocks noChangeAspect="1"/>
        </xdr:cNvPicPr>
      </xdr:nvPicPr>
      <xdr:blipFill>
        <a:blip xmlns:r="http://schemas.openxmlformats.org/officeDocument/2006/relationships" r:embed="rId2" cstate="print"/>
        <a:stretch>
          <a:fillRect/>
        </a:stretch>
      </xdr:blipFill>
      <xdr:spPr>
        <a:xfrm>
          <a:off x="590550" y="251640975"/>
          <a:ext cx="8972551" cy="2124075"/>
        </a:xfrm>
        <a:prstGeom prst="rect">
          <a:avLst/>
        </a:prstGeom>
      </xdr:spPr>
    </xdr:pic>
    <xdr:clientData/>
  </xdr:oneCellAnchor>
  <xdr:twoCellAnchor>
    <xdr:from>
      <xdr:col>2</xdr:col>
      <xdr:colOff>4142</xdr:colOff>
      <xdr:row>1131</xdr:row>
      <xdr:rowOff>38101</xdr:rowOff>
    </xdr:from>
    <xdr:to>
      <xdr:col>7</xdr:col>
      <xdr:colOff>1685926</xdr:colOff>
      <xdr:row>1138</xdr:row>
      <xdr:rowOff>74959</xdr:rowOff>
    </xdr:to>
    <xdr:sp macro="" textlink="">
      <xdr:nvSpPr>
        <xdr:cNvPr id="55" name="9 - TextBox"/>
        <xdr:cNvSpPr txBox="1"/>
      </xdr:nvSpPr>
      <xdr:spPr>
        <a:xfrm>
          <a:off x="756617" y="225151951"/>
          <a:ext cx="8920784" cy="1370358"/>
        </a:xfrm>
        <a:prstGeom prst="rect">
          <a:avLst/>
        </a:prstGeom>
        <a:gradFill flip="none" rotWithShape="1">
          <a:gsLst>
            <a:gs pos="0">
              <a:srgbClr val="000082"/>
            </a:gs>
            <a:gs pos="30000">
              <a:srgbClr val="66008F"/>
            </a:gs>
            <a:gs pos="64999">
              <a:srgbClr val="BA0066"/>
            </a:gs>
            <a:gs pos="89999">
              <a:srgbClr val="FF0000"/>
            </a:gs>
            <a:gs pos="100000">
              <a:srgbClr val="FF8200"/>
            </a:gs>
          </a:gsLst>
          <a:lin ang="5400000" scaled="0"/>
          <a:tileRect/>
        </a:gradFill>
        <a:ln w="53975" cmpd="thickThi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800" b="1">
              <a:solidFill>
                <a:srgbClr val="FFFF00"/>
              </a:solidFill>
            </a:rPr>
            <a:t>SPESIAL  TOMH  </a:t>
          </a:r>
          <a:r>
            <a:rPr lang="el-GR" sz="1800" b="1">
              <a:solidFill>
                <a:srgbClr val="FFFF00"/>
              </a:solidFill>
            </a:rPr>
            <a:t>του  ΚΥΡ</a:t>
          </a:r>
          <a:endParaRPr lang="en-US" sz="1800" b="1">
            <a:solidFill>
              <a:srgbClr val="FFFF00"/>
            </a:solidFill>
          </a:endParaRPr>
        </a:p>
        <a:p>
          <a:pPr algn="ctr"/>
          <a:r>
            <a:rPr lang="en-US" sz="1800" b="1">
              <a:solidFill>
                <a:srgbClr val="FFFF00"/>
              </a:solidFill>
            </a:rPr>
            <a:t>OI   45 </a:t>
          </a:r>
          <a:r>
            <a:rPr lang="en-US" sz="1800" b="1" baseline="0">
              <a:solidFill>
                <a:srgbClr val="FFFF00"/>
              </a:solidFill>
            </a:rPr>
            <a:t>  </a:t>
          </a:r>
          <a:r>
            <a:rPr lang="el-GR" sz="1800" b="1" baseline="0">
              <a:solidFill>
                <a:srgbClr val="FFFF00"/>
              </a:solidFill>
            </a:rPr>
            <a:t>ΑΡΙΘΜΟΙ    ΣΕ     3   30ΑΔΕΣ </a:t>
          </a:r>
        </a:p>
        <a:p>
          <a:pPr algn="ctr"/>
          <a:r>
            <a:rPr lang="el-GR" sz="1600" b="1" baseline="0">
              <a:solidFill>
                <a:srgbClr val="FFFF00"/>
              </a:solidFill>
              <a:latin typeface="+mn-lt"/>
              <a:ea typeface="+mn-ea"/>
              <a:cs typeface="+mn-cs"/>
            </a:rPr>
            <a:t>ΠΟΣΟΣΤΑ   ΓΙΑ   1 - 2   5άρια    33%</a:t>
          </a:r>
          <a:endParaRPr lang="el-GR" sz="1600">
            <a:solidFill>
              <a:srgbClr val="FFFF00"/>
            </a:solidFill>
          </a:endParaRPr>
        </a:p>
        <a:p>
          <a:pPr algn="ctr"/>
          <a:r>
            <a:rPr lang="el-GR" sz="1600" b="1" baseline="0">
              <a:solidFill>
                <a:srgbClr val="FFFF00"/>
              </a:solidFill>
              <a:latin typeface="+mn-lt"/>
              <a:ea typeface="+mn-ea"/>
              <a:cs typeface="+mn-cs"/>
            </a:rPr>
            <a:t>ΠΟΣΟΣΤΑ  ΓΙΑ   26 - 52  4άρια    100%   </a:t>
          </a:r>
        </a:p>
        <a:p>
          <a:pPr algn="ctr"/>
          <a:endParaRPr lang="el-GR" sz="1600">
            <a:solidFill>
              <a:srgbClr val="66FFFF"/>
            </a:solidFill>
          </a:endParaRPr>
        </a:p>
        <a:p>
          <a:pPr algn="ctr"/>
          <a:endParaRPr lang="el-GR" sz="1800" b="1"/>
        </a:p>
      </xdr:txBody>
    </xdr:sp>
    <xdr:clientData/>
  </xdr:twoCellAnchor>
  <xdr:twoCellAnchor>
    <xdr:from>
      <xdr:col>1</xdr:col>
      <xdr:colOff>561975</xdr:colOff>
      <xdr:row>1140</xdr:row>
      <xdr:rowOff>104774</xdr:rowOff>
    </xdr:from>
    <xdr:to>
      <xdr:col>3</xdr:col>
      <xdr:colOff>2466975</xdr:colOff>
      <xdr:row>1170</xdr:row>
      <xdr:rowOff>171449</xdr:rowOff>
    </xdr:to>
    <xdr:sp macro="" textlink="">
      <xdr:nvSpPr>
        <xdr:cNvPr id="56" name="TextBox 55"/>
        <xdr:cNvSpPr txBox="1"/>
      </xdr:nvSpPr>
      <xdr:spPr>
        <a:xfrm>
          <a:off x="704850" y="226933124"/>
          <a:ext cx="3000375" cy="61055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1400" b="1">
              <a:solidFill>
                <a:srgbClr val="FF0000"/>
              </a:solidFill>
            </a:rPr>
            <a:t>ΒΛΕΠΟΝΤΑΣ</a:t>
          </a:r>
          <a:r>
            <a:rPr lang="el-GR" sz="1400" b="1" baseline="0">
              <a:solidFill>
                <a:srgbClr val="FF0000"/>
              </a:solidFill>
            </a:rPr>
            <a:t>  ΤΗ  ΛΙΣΤΑ  ΣΥΣΤΗΜΑΤΩΝ  ΘΑ  ΒΡΕΙΤΕ  ΑΕΡΚΕΤΑ ΣΥΣΤΗΜΑΤΑ  ΠΟΥ  ΑΝΑΠΤΥΣΟΥΝ  ΤΟΥς  30  ΑΡΙΘΜΟΥΣ  </a:t>
          </a:r>
        </a:p>
        <a:p>
          <a:endParaRPr lang="el-GR" sz="1200" b="1" baseline="0"/>
        </a:p>
        <a:p>
          <a:pPr algn="ctr"/>
          <a:r>
            <a:rPr lang="el-GR" sz="1400" b="1" baseline="0">
              <a:solidFill>
                <a:srgbClr val="FF0000"/>
              </a:solidFill>
            </a:rPr>
            <a:t>ΕΝΔΕΙΚΤΙΚΑ  ΑΠΟ  ΤΗ  ΛΙΣΤΑ  ΣΥΣΤΗΜΑΤΑ </a:t>
          </a:r>
        </a:p>
        <a:p>
          <a:pPr algn="l"/>
          <a:r>
            <a:rPr lang="el-GR" sz="1400" b="1" baseline="0">
              <a:solidFill>
                <a:srgbClr val="FF0000"/>
              </a:solidFill>
            </a:rPr>
            <a:t>Α/Α</a:t>
          </a:r>
        </a:p>
        <a:p>
          <a:pPr algn="l"/>
          <a:r>
            <a:rPr lang="en-US" sz="1400" b="1" baseline="0">
              <a:solidFill>
                <a:srgbClr val="FF0000"/>
              </a:solidFill>
            </a:rPr>
            <a:t>D-30           </a:t>
          </a:r>
          <a:r>
            <a:rPr lang="el-GR" sz="1400" b="1" baseline="0">
              <a:solidFill>
                <a:srgbClr val="FF0000"/>
              </a:solidFill>
            </a:rPr>
            <a:t>ΑΡΙΘΜΟΙ  30  ΣΤΗΛΕΣ  103 </a:t>
          </a:r>
        </a:p>
        <a:p>
          <a:pPr algn="l"/>
          <a:r>
            <a:rPr lang="en-US" sz="1400" b="1" baseline="0">
              <a:solidFill>
                <a:srgbClr val="FF0000"/>
              </a:solidFill>
            </a:rPr>
            <a:t>W-30          </a:t>
          </a:r>
          <a:r>
            <a:rPr lang="el-GR" sz="1400" b="1" baseline="0">
              <a:solidFill>
                <a:srgbClr val="FF0000"/>
              </a:solidFill>
            </a:rPr>
            <a:t>ΑΡΙΘΜΟΙ  30  ΣΤΗΛΕΣ    14</a:t>
          </a:r>
          <a:endParaRPr lang="en-US" sz="1400" b="1" baseline="0">
            <a:solidFill>
              <a:srgbClr val="FF0000"/>
            </a:solidFill>
          </a:endParaRPr>
        </a:p>
        <a:p>
          <a:pPr algn="l"/>
          <a:r>
            <a:rPr lang="en-US" sz="1400" b="1" baseline="0">
              <a:solidFill>
                <a:srgbClr val="FF0000"/>
              </a:solidFill>
            </a:rPr>
            <a:t>Q-43</a:t>
          </a:r>
          <a:r>
            <a:rPr lang="el-GR" sz="1400" b="1" baseline="0">
              <a:solidFill>
                <a:srgbClr val="FF0000"/>
              </a:solidFill>
            </a:rPr>
            <a:t>           ΑΡΙΘΜΟΙ  30  ΣΤΗΛΕΣ    58</a:t>
          </a:r>
          <a:endParaRPr lang="en-US" sz="1400" b="1" baseline="0">
            <a:solidFill>
              <a:srgbClr val="FF0000"/>
            </a:solidFill>
          </a:endParaRPr>
        </a:p>
        <a:p>
          <a:pPr algn="l"/>
          <a:r>
            <a:rPr lang="en-US" sz="1400" b="1" baseline="0">
              <a:solidFill>
                <a:srgbClr val="FF0000"/>
              </a:solidFill>
            </a:rPr>
            <a:t>MK-30</a:t>
          </a:r>
          <a:r>
            <a:rPr lang="el-GR" sz="1400" b="1" baseline="0">
              <a:solidFill>
                <a:srgbClr val="FF0000"/>
              </a:solidFill>
            </a:rPr>
            <a:t>        ΑΡΙΘΜΟΙ  30  ΣΤΗΛΕΣ   208 </a:t>
          </a:r>
          <a:endParaRPr lang="en-US" sz="1400" b="1" baseline="0">
            <a:solidFill>
              <a:srgbClr val="FF0000"/>
            </a:solidFill>
          </a:endParaRPr>
        </a:p>
        <a:p>
          <a:pPr algn="l"/>
          <a:r>
            <a:rPr lang="en-US" sz="1400" b="1" baseline="0">
              <a:solidFill>
                <a:srgbClr val="FF0000"/>
              </a:solidFill>
            </a:rPr>
            <a:t>F-30</a:t>
          </a:r>
          <a:r>
            <a:rPr lang="el-GR" sz="1400" b="1" baseline="0">
              <a:solidFill>
                <a:srgbClr val="FF0000"/>
              </a:solidFill>
            </a:rPr>
            <a:t>            ΑΡΙΘΜΟΙ   30  ΣΤΗΛΕΣ  524</a:t>
          </a:r>
          <a:endParaRPr lang="en-US" sz="1400" b="1" baseline="0">
            <a:solidFill>
              <a:srgbClr val="FF0000"/>
            </a:solidFill>
          </a:endParaRPr>
        </a:p>
        <a:p>
          <a:pPr algn="l"/>
          <a:r>
            <a:rPr lang="en-US" sz="1400" b="1" baseline="0">
              <a:solidFill>
                <a:srgbClr val="FF0000"/>
              </a:solidFill>
            </a:rPr>
            <a:t>H-30</a:t>
          </a:r>
          <a:r>
            <a:rPr lang="el-GR" sz="1400" b="1" baseline="0">
              <a:solidFill>
                <a:srgbClr val="FF0000"/>
              </a:solidFill>
            </a:rPr>
            <a:t>           ΑΡΙΘΜΟΙ   30  ΣΤΗΛΕΣ  415</a:t>
          </a:r>
          <a:endParaRPr lang="en-US" sz="1400" b="1" baseline="0">
            <a:solidFill>
              <a:srgbClr val="FF0000"/>
            </a:solidFill>
          </a:endParaRPr>
        </a:p>
        <a:p>
          <a:pPr algn="l"/>
          <a:r>
            <a:rPr lang="en-US" sz="1400" b="1" baseline="0">
              <a:solidFill>
                <a:srgbClr val="FF0000"/>
              </a:solidFill>
            </a:rPr>
            <a:t>K-30        </a:t>
          </a:r>
          <a:r>
            <a:rPr lang="el-GR" sz="1400" b="1" baseline="0">
              <a:solidFill>
                <a:srgbClr val="FF0000"/>
              </a:solidFill>
            </a:rPr>
            <a:t>   ΑΡΙΘΜΟΙ   30  ΣΤΗΛΕΣ    63 </a:t>
          </a:r>
        </a:p>
        <a:p>
          <a:pPr algn="l"/>
          <a:endParaRPr lang="el-GR" sz="1400" b="1" baseline="0">
            <a:solidFill>
              <a:srgbClr val="FF0000"/>
            </a:solidFill>
          </a:endParaRPr>
        </a:p>
        <a:p>
          <a:pPr algn="l"/>
          <a:r>
            <a:rPr lang="el-GR" sz="1400" b="1" baseline="0">
              <a:solidFill>
                <a:srgbClr val="FF0000"/>
              </a:solidFill>
            </a:rPr>
            <a:t>ΠΑΡΑΔΟΣΗ  ΣΥΣΤΗΜΑΤΩΝ   ΣΕ  </a:t>
          </a:r>
          <a:r>
            <a:rPr lang="en-US" sz="1400" b="1" baseline="0">
              <a:solidFill>
                <a:srgbClr val="FF0000"/>
              </a:solidFill>
            </a:rPr>
            <a:t>EXCEL</a:t>
          </a:r>
          <a:r>
            <a:rPr lang="el-GR" sz="1400" b="1" baseline="0">
              <a:solidFill>
                <a:srgbClr val="FF0000"/>
              </a:solidFill>
            </a:rPr>
            <a:t>  ΠΡΟΓΡΑΜΜΑ  ΜΕ  ΔΙΑΛΟΓΗ  </a:t>
          </a:r>
        </a:p>
        <a:p>
          <a:pPr algn="l"/>
          <a:r>
            <a:rPr lang="el-GR" sz="1400" b="1" baseline="0">
              <a:solidFill>
                <a:srgbClr val="FF0000"/>
              </a:solidFill>
            </a:rPr>
            <a:t>και  ΜΟΡΦΗ  ΒΙΒΛΙΟΥ    </a:t>
          </a:r>
          <a:r>
            <a:rPr lang="en-US" sz="1400" b="1" baseline="0">
              <a:solidFill>
                <a:srgbClr val="FF0000"/>
              </a:solidFill>
            </a:rPr>
            <a:t>PDF  </a:t>
          </a:r>
          <a:endParaRPr lang="el-GR" sz="1400" b="1" baseline="0">
            <a:solidFill>
              <a:srgbClr val="FF0000"/>
            </a:solidFill>
          </a:endParaRPr>
        </a:p>
        <a:p>
          <a:pPr algn="l"/>
          <a:endParaRPr lang="el-GR" sz="1400" b="1" baseline="0">
            <a:solidFill>
              <a:srgbClr val="FF0000"/>
            </a:solidFill>
          </a:endParaRPr>
        </a:p>
        <a:p>
          <a:pPr algn="l"/>
          <a:r>
            <a:rPr lang="el-GR" sz="1400" b="1" baseline="0">
              <a:solidFill>
                <a:srgbClr val="002060"/>
              </a:solidFill>
            </a:rPr>
            <a:t>ΟΣΟΥΣ  ΑΡΙΘΜΟΥΣ  ΚΑΙ  ΑΝ  ΕΠΙΛΕΞΕΤΕ  ΜΕ  ΤΗ  ΜΕΘΟΔΟ  ΤΗΣ  ΤΟΜΗΣ  ΤΑ  ΚΑΝΟΥΜΕ  ΜΕΤΑΒΛΗΤΑ  &amp; ΔΗΜΙΟΥΡΓΟΥΜΕ  ΜΙΚΡΟΤΕΡΑ  ΚΑΙ  ΟΙΚΟΝΟΜΙΚΑ  ΣΥΣΤΗΜΑΤΑ</a:t>
          </a:r>
        </a:p>
        <a:p>
          <a:pPr algn="l"/>
          <a:endParaRPr lang="el-GR" sz="1400" b="1">
            <a:solidFill>
              <a:srgbClr val="FF0000"/>
            </a:solidFill>
          </a:endParaRPr>
        </a:p>
      </xdr:txBody>
    </xdr:sp>
    <xdr:clientData/>
  </xdr:twoCellAnchor>
  <xdr:twoCellAnchor>
    <xdr:from>
      <xdr:col>9</xdr:col>
      <xdr:colOff>95250</xdr:colOff>
      <xdr:row>2</xdr:row>
      <xdr:rowOff>95249</xdr:rowOff>
    </xdr:from>
    <xdr:to>
      <xdr:col>18</xdr:col>
      <xdr:colOff>542925</xdr:colOff>
      <xdr:row>12</xdr:row>
      <xdr:rowOff>95250</xdr:rowOff>
    </xdr:to>
    <xdr:sp macro="" textlink="">
      <xdr:nvSpPr>
        <xdr:cNvPr id="58" name="TextBox 57"/>
        <xdr:cNvSpPr txBox="1"/>
      </xdr:nvSpPr>
      <xdr:spPr>
        <a:xfrm>
          <a:off x="10067925" y="476249"/>
          <a:ext cx="5934075" cy="1905001"/>
        </a:xfrm>
        <a:prstGeom prst="rect">
          <a:avLst/>
        </a:prstGeom>
        <a:solidFill>
          <a:srgbClr val="00FFFF"/>
        </a:solidFill>
        <a:ln w="9525" cmpd="sng">
          <a:solidFill>
            <a:schemeClr val="lt1">
              <a:shade val="50000"/>
            </a:schemeClr>
          </a:solidFill>
        </a:ln>
        <a:effectLst>
          <a:glow>
            <a:schemeClr val="accent1">
              <a:alpha val="40000"/>
            </a:schemeClr>
          </a:glo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rgbClr val="FF0000"/>
              </a:solidFill>
            </a:rPr>
            <a:t>TZOKER</a:t>
          </a:r>
          <a:r>
            <a:rPr lang="el-GR" sz="2000" b="1">
              <a:solidFill>
                <a:srgbClr val="FF0000"/>
              </a:solidFill>
            </a:rPr>
            <a:t>  Κατασκευή</a:t>
          </a:r>
          <a:r>
            <a:rPr lang="el-GR" sz="2000" b="1" baseline="0">
              <a:solidFill>
                <a:srgbClr val="FF0000"/>
              </a:solidFill>
            </a:rPr>
            <a:t> Συστημάτων</a:t>
          </a:r>
          <a:endParaRPr lang="el-GR" sz="2000" b="1">
            <a:solidFill>
              <a:srgbClr val="FF0000"/>
            </a:solidFill>
          </a:endParaRPr>
        </a:p>
        <a:p>
          <a:endParaRPr lang="en-US" sz="1100"/>
        </a:p>
        <a:p>
          <a:pPr algn="ctr"/>
          <a:r>
            <a:rPr lang="el-GR" sz="1800" b="1"/>
            <a:t>Δείτε</a:t>
          </a:r>
          <a:r>
            <a:rPr lang="el-GR" sz="1800" b="1" baseline="0"/>
            <a:t> τη Λίστα  Συστημάτων  &amp; αν Ενδιαφερεστε  για  κάποιο Σύστημα  Επικοινωνήστε  με </a:t>
          </a:r>
        </a:p>
        <a:p>
          <a:pPr algn="ctr"/>
          <a:r>
            <a:rPr lang="el-GR" sz="1800" b="1" baseline="0"/>
            <a:t> </a:t>
          </a:r>
          <a:r>
            <a:rPr lang="el-GR" sz="1800" b="1" baseline="0">
              <a:solidFill>
                <a:srgbClr val="FF0000"/>
              </a:solidFill>
            </a:rPr>
            <a:t>Ε</a:t>
          </a:r>
          <a:r>
            <a:rPr lang="en-US" sz="1800" b="1" baseline="0">
              <a:solidFill>
                <a:srgbClr val="FF0000"/>
              </a:solidFill>
            </a:rPr>
            <a:t>mail   KYR@KYR.GR   </a:t>
          </a:r>
          <a:endParaRPr lang="el-GR" sz="1800" b="1" baseline="0">
            <a:solidFill>
              <a:srgbClr val="FF0000"/>
            </a:solidFill>
          </a:endParaRPr>
        </a:p>
        <a:p>
          <a:pPr algn="ctr"/>
          <a:r>
            <a:rPr lang="el-GR" sz="1800" b="1" baseline="0"/>
            <a:t> Τηλ  6944 701 404  </a:t>
          </a:r>
        </a:p>
      </xdr:txBody>
    </xdr:sp>
    <xdr:clientData/>
  </xdr:twoCellAnchor>
  <xdr:twoCellAnchor editAs="oneCell">
    <xdr:from>
      <xdr:col>9</xdr:col>
      <xdr:colOff>114300</xdr:colOff>
      <xdr:row>18</xdr:row>
      <xdr:rowOff>57150</xdr:rowOff>
    </xdr:from>
    <xdr:to>
      <xdr:col>25</xdr:col>
      <xdr:colOff>85725</xdr:colOff>
      <xdr:row>51</xdr:row>
      <xdr:rowOff>171450</xdr:rowOff>
    </xdr:to>
    <xdr:pic>
      <xdr:nvPicPr>
        <xdr:cNvPr id="57" name="Εικόνα 5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086975" y="3486150"/>
          <a:ext cx="9725025" cy="6410325"/>
        </a:xfrm>
        <a:prstGeom prst="rect">
          <a:avLst/>
        </a:prstGeom>
      </xdr:spPr>
    </xdr:pic>
    <xdr:clientData/>
  </xdr:twoCellAnchor>
  <xdr:twoCellAnchor>
    <xdr:from>
      <xdr:col>2</xdr:col>
      <xdr:colOff>0</xdr:colOff>
      <xdr:row>409</xdr:row>
      <xdr:rowOff>0</xdr:rowOff>
    </xdr:from>
    <xdr:to>
      <xdr:col>7</xdr:col>
      <xdr:colOff>1790700</xdr:colOff>
      <xdr:row>413</xdr:row>
      <xdr:rowOff>123825</xdr:rowOff>
    </xdr:to>
    <xdr:sp macro="" textlink="">
      <xdr:nvSpPr>
        <xdr:cNvPr id="61" name="7 - TextBox"/>
        <xdr:cNvSpPr txBox="1"/>
      </xdr:nvSpPr>
      <xdr:spPr>
        <a:xfrm>
          <a:off x="752475" y="85486875"/>
          <a:ext cx="9029700" cy="933450"/>
        </a:xfrm>
        <a:prstGeom prst="rect">
          <a:avLst/>
        </a:prstGeom>
        <a:solidFill>
          <a:srgbClr val="C00000"/>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chemeClr val="bg1"/>
              </a:solidFill>
            </a:rPr>
            <a:t>ΚΑΤΗΓΟΡΙΑ ΣΥΣΤΗΜΑΤΩΝ</a:t>
          </a:r>
          <a:r>
            <a:rPr lang="en-US" sz="2000" b="1">
              <a:solidFill>
                <a:schemeClr val="bg1"/>
              </a:solidFill>
            </a:rPr>
            <a:t>  100%   </a:t>
          </a:r>
          <a:r>
            <a:rPr lang="el-GR" sz="2000" b="1">
              <a:solidFill>
                <a:schemeClr val="bg1"/>
              </a:solidFill>
            </a:rPr>
            <a:t> 2 Στα 3 </a:t>
          </a:r>
          <a:endParaRPr lang="en-US" sz="2000" b="1">
            <a:solidFill>
              <a:schemeClr val="bg1"/>
            </a:solidFill>
          </a:endParaRPr>
        </a:p>
        <a:p>
          <a:pPr algn="ctr"/>
          <a:r>
            <a:rPr lang="el-GR" sz="1600" b="1">
              <a:solidFill>
                <a:srgbClr val="FFFF00"/>
              </a:solidFill>
            </a:rPr>
            <a:t> ΑΚΟΜΑ ΚΑΙ 3  ΑΡΙΘΜΟΥΣ  ΝΑ  ΕΧΟΥΜΕ  ΣΩΣΤΟΥΣ  ΜΕ ΤΗ  ΝΙΚ  ΣΤΗΛΗ </a:t>
          </a:r>
          <a:endParaRPr lang="en-US" sz="1600" b="1">
            <a:solidFill>
              <a:srgbClr val="FFFF00"/>
            </a:solidFill>
          </a:endParaRPr>
        </a:p>
        <a:p>
          <a:pPr algn="ctr"/>
          <a:r>
            <a:rPr lang="el-GR" sz="1600" b="1">
              <a:solidFill>
                <a:srgbClr val="FFFF00"/>
              </a:solidFill>
            </a:rPr>
            <a:t> ΤΟ  ΣΥΣΤΗΜΑ  ΕΓΓΥΑΤΑΙ</a:t>
          </a:r>
          <a:r>
            <a:rPr lang="el-GR" sz="1600" b="1" baseline="0">
              <a:solidFill>
                <a:srgbClr val="FFFF00"/>
              </a:solidFill>
            </a:rPr>
            <a:t>  100%  2άρι-α</a:t>
          </a:r>
          <a:r>
            <a:rPr lang="en-US" sz="1600" b="1" baseline="0">
              <a:solidFill>
                <a:srgbClr val="FFFF00"/>
              </a:solidFill>
            </a:rPr>
            <a:t> </a:t>
          </a:r>
          <a:r>
            <a:rPr lang="el-GR" sz="1600" b="1" baseline="0">
              <a:solidFill>
                <a:srgbClr val="FFFF00"/>
              </a:solidFill>
            </a:rPr>
            <a:t>&amp; Ανω </a:t>
          </a:r>
          <a:r>
            <a:rPr lang="en-US" sz="1600" b="1" baseline="0">
              <a:solidFill>
                <a:srgbClr val="FFFF00"/>
              </a:solidFill>
            </a:rPr>
            <a:t> </a:t>
          </a:r>
          <a:r>
            <a:rPr lang="el-GR" sz="1600" b="1" baseline="0">
              <a:solidFill>
                <a:srgbClr val="FFFF00"/>
              </a:solidFill>
            </a:rPr>
            <a:t>Στα 3</a:t>
          </a:r>
          <a:endParaRPr lang="el-GR" sz="1600" b="1">
            <a:solidFill>
              <a:srgbClr val="FFFF00"/>
            </a:solidFill>
          </a:endParaRPr>
        </a:p>
      </xdr:txBody>
    </xdr:sp>
    <xdr:clientData/>
  </xdr:twoCellAnchor>
  <xdr:twoCellAnchor>
    <xdr:from>
      <xdr:col>2</xdr:col>
      <xdr:colOff>0</xdr:colOff>
      <xdr:row>460</xdr:row>
      <xdr:rowOff>0</xdr:rowOff>
    </xdr:from>
    <xdr:to>
      <xdr:col>7</xdr:col>
      <xdr:colOff>1790700</xdr:colOff>
      <xdr:row>464</xdr:row>
      <xdr:rowOff>171450</xdr:rowOff>
    </xdr:to>
    <xdr:sp macro="" textlink="">
      <xdr:nvSpPr>
        <xdr:cNvPr id="63" name="7 - TextBox"/>
        <xdr:cNvSpPr txBox="1"/>
      </xdr:nvSpPr>
      <xdr:spPr>
        <a:xfrm>
          <a:off x="752475" y="97393125"/>
          <a:ext cx="9029700" cy="933450"/>
        </a:xfrm>
        <a:prstGeom prst="rect">
          <a:avLst/>
        </a:prstGeom>
        <a:solidFill>
          <a:srgbClr val="C00000"/>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l-GR" sz="2000" b="1">
              <a:solidFill>
                <a:schemeClr val="bg1"/>
              </a:solidFill>
            </a:rPr>
            <a:t>ΚΑΤΗΓΟΡΙΑ ΣΥΣΤΗΜΑΤΩΝ</a:t>
          </a:r>
          <a:r>
            <a:rPr lang="en-US" sz="2000" b="1">
              <a:solidFill>
                <a:schemeClr val="bg1"/>
              </a:solidFill>
            </a:rPr>
            <a:t>  100%   </a:t>
          </a:r>
          <a:r>
            <a:rPr lang="el-GR" sz="2000" b="1">
              <a:solidFill>
                <a:schemeClr val="bg1"/>
              </a:solidFill>
            </a:rPr>
            <a:t> 2 Στα </a:t>
          </a:r>
          <a:r>
            <a:rPr lang="en-US" sz="2000" b="1">
              <a:solidFill>
                <a:schemeClr val="bg1"/>
              </a:solidFill>
            </a:rPr>
            <a:t>4</a:t>
          </a:r>
          <a:r>
            <a:rPr lang="el-GR" sz="2000" b="1">
              <a:solidFill>
                <a:schemeClr val="bg1"/>
              </a:solidFill>
            </a:rPr>
            <a:t> </a:t>
          </a:r>
          <a:endParaRPr lang="en-US" sz="2000" b="1">
            <a:solidFill>
              <a:schemeClr val="bg1"/>
            </a:solidFill>
          </a:endParaRPr>
        </a:p>
        <a:p>
          <a:pPr algn="ctr"/>
          <a:r>
            <a:rPr lang="el-GR" sz="1600" b="1">
              <a:solidFill>
                <a:srgbClr val="FFFF00"/>
              </a:solidFill>
            </a:rPr>
            <a:t> ΑΚΟΜΑ ΚΑΙ </a:t>
          </a:r>
          <a:r>
            <a:rPr lang="en-US" sz="1600" b="1">
              <a:solidFill>
                <a:srgbClr val="FFFF00"/>
              </a:solidFill>
            </a:rPr>
            <a:t>4</a:t>
          </a:r>
          <a:r>
            <a:rPr lang="el-GR" sz="1600" b="1">
              <a:solidFill>
                <a:srgbClr val="FFFF00"/>
              </a:solidFill>
            </a:rPr>
            <a:t>  ΑΡΙΘΜΟΥΣ  ΝΑ  ΕΧΟΥΜΕ  ΣΩΣΤΟΥΣ  ΜΕ ΤΗ  ΝΙΚ  ΣΤΗΛΗ </a:t>
          </a:r>
          <a:endParaRPr lang="en-US" sz="1600" b="1">
            <a:solidFill>
              <a:srgbClr val="FFFF00"/>
            </a:solidFill>
          </a:endParaRPr>
        </a:p>
        <a:p>
          <a:pPr algn="ctr"/>
          <a:r>
            <a:rPr lang="el-GR" sz="1600" b="1">
              <a:solidFill>
                <a:srgbClr val="FFFF00"/>
              </a:solidFill>
            </a:rPr>
            <a:t> ΤΟ  ΣΥΣΤΗΜΑ  ΕΓΓΥΑΤΑΙ</a:t>
          </a:r>
          <a:r>
            <a:rPr lang="el-GR" sz="1600" b="1" baseline="0">
              <a:solidFill>
                <a:srgbClr val="FFFF00"/>
              </a:solidFill>
            </a:rPr>
            <a:t>  100%  2άρι-α</a:t>
          </a:r>
          <a:r>
            <a:rPr lang="en-US" sz="1600" b="1" baseline="0">
              <a:solidFill>
                <a:srgbClr val="FFFF00"/>
              </a:solidFill>
            </a:rPr>
            <a:t> &amp; A</a:t>
          </a:r>
          <a:r>
            <a:rPr lang="el-GR" sz="1600" b="1" baseline="0">
              <a:solidFill>
                <a:srgbClr val="FFFF00"/>
              </a:solidFill>
            </a:rPr>
            <a:t>νω</a:t>
          </a:r>
          <a:endParaRPr lang="el-GR" sz="1600" b="1">
            <a:solidFill>
              <a:srgbClr val="FFFF00"/>
            </a:solidFill>
          </a:endParaRPr>
        </a:p>
      </xdr:txBody>
    </xdr:sp>
    <xdr:clientData/>
  </xdr:twoCellAnchor>
  <xdr:twoCellAnchor editAs="oneCell">
    <xdr:from>
      <xdr:col>1</xdr:col>
      <xdr:colOff>228600</xdr:colOff>
      <xdr:row>1276</xdr:row>
      <xdr:rowOff>76200</xdr:rowOff>
    </xdr:from>
    <xdr:to>
      <xdr:col>9</xdr:col>
      <xdr:colOff>0</xdr:colOff>
      <xdr:row>1310</xdr:row>
      <xdr:rowOff>9525</xdr:rowOff>
    </xdr:to>
    <xdr:pic>
      <xdr:nvPicPr>
        <xdr:cNvPr id="65" name="Εικόνα 6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1475" y="276834600"/>
          <a:ext cx="9601200" cy="6410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895350</xdr:colOff>
      <xdr:row>36</xdr:row>
      <xdr:rowOff>28575</xdr:rowOff>
    </xdr:from>
    <xdr:to>
      <xdr:col>2</xdr:col>
      <xdr:colOff>0</xdr:colOff>
      <xdr:row>36</xdr:row>
      <xdr:rowOff>171450</xdr:rowOff>
    </xdr:to>
    <xdr:sp macro="" textlink="">
      <xdr:nvSpPr>
        <xdr:cNvPr id="2" name="3 - Δεξιό βέλος"/>
        <xdr:cNvSpPr/>
      </xdr:nvSpPr>
      <xdr:spPr>
        <a:xfrm>
          <a:off x="1466850" y="7534275"/>
          <a:ext cx="457200" cy="142875"/>
        </a:xfrm>
        <a:prstGeom prst="rightArrow">
          <a:avLst/>
        </a:prstGeom>
        <a:solidFill>
          <a:srgbClr val="FFFF00"/>
        </a:solidFill>
        <a:ln>
          <a:solidFill>
            <a:srgbClr val="00FFFF"/>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endParaRPr lang="el-GR" sz="1100"/>
        </a:p>
      </xdr:txBody>
    </xdr:sp>
    <xdr:clientData/>
  </xdr:twoCellAnchor>
  <xdr:oneCellAnchor>
    <xdr:from>
      <xdr:col>9</xdr:col>
      <xdr:colOff>38100</xdr:colOff>
      <xdr:row>43</xdr:row>
      <xdr:rowOff>9525</xdr:rowOff>
    </xdr:from>
    <xdr:ext cx="5924549" cy="1600200"/>
    <xdr:sp macro="" textlink="">
      <xdr:nvSpPr>
        <xdr:cNvPr id="3" name="6 - Ορθογώνιο"/>
        <xdr:cNvSpPr/>
      </xdr:nvSpPr>
      <xdr:spPr>
        <a:xfrm>
          <a:off x="4962525" y="8905875"/>
          <a:ext cx="5924549" cy="1600200"/>
        </a:xfrm>
        <a:prstGeom prst="rect">
          <a:avLst/>
        </a:prstGeom>
        <a:gradFill>
          <a:gsLst>
            <a:gs pos="0">
              <a:srgbClr val="000082"/>
            </a:gs>
            <a:gs pos="30000">
              <a:srgbClr val="66008F"/>
            </a:gs>
            <a:gs pos="64999">
              <a:srgbClr val="BA0066"/>
            </a:gs>
            <a:gs pos="89999">
              <a:srgbClr val="FF0000"/>
            </a:gs>
            <a:gs pos="100000">
              <a:srgbClr val="FF8200"/>
            </a:gs>
          </a:gsLst>
          <a:lin ang="5400000" scaled="0"/>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chor="ctr">
          <a:noAutofit/>
        </a:bodyPr>
        <a:lstStyle/>
        <a:p>
          <a:pPr algn="ctr"/>
          <a:r>
            <a:rPr lang="el-GR" sz="2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ΣΥΣΤΗΜΑΤΑ  ΜΕ  ΠΑΓΚΟΣΜΙΟ  ΡΕΚΟΡ  ΟΙΚΟΝΟΜΙΑΣ</a:t>
          </a:r>
        </a:p>
      </xdr:txBody>
    </xdr:sp>
    <xdr:clientData/>
  </xdr:oneCellAnchor>
  <xdr:twoCellAnchor>
    <xdr:from>
      <xdr:col>3</xdr:col>
      <xdr:colOff>9524</xdr:colOff>
      <xdr:row>52</xdr:row>
      <xdr:rowOff>161925</xdr:rowOff>
    </xdr:from>
    <xdr:to>
      <xdr:col>16</xdr:col>
      <xdr:colOff>0</xdr:colOff>
      <xdr:row>57</xdr:row>
      <xdr:rowOff>142875</xdr:rowOff>
    </xdr:to>
    <xdr:sp macro="" textlink="">
      <xdr:nvSpPr>
        <xdr:cNvPr id="4" name="7 - TextBox"/>
        <xdr:cNvSpPr txBox="1"/>
      </xdr:nvSpPr>
      <xdr:spPr>
        <a:xfrm>
          <a:off x="2362199" y="10858500"/>
          <a:ext cx="5562601" cy="933450"/>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l-GR" sz="1600" b="1">
              <a:solidFill>
                <a:srgbClr val="FF0000"/>
              </a:solidFill>
            </a:rPr>
            <a:t>15 ΑΡΙΘΜΟΙ  ΣΤΗΛΕΣ 13  </a:t>
          </a:r>
        </a:p>
        <a:p>
          <a:pPr algn="ctr"/>
          <a:r>
            <a:rPr lang="el-GR" sz="1600" b="1">
              <a:solidFill>
                <a:sysClr val="windowText" lastClr="000000"/>
              </a:solidFill>
            </a:rPr>
            <a:t>ΟΛΕΣ</a:t>
          </a:r>
          <a:r>
            <a:rPr lang="el-GR" sz="1600" b="1" baseline="0">
              <a:solidFill>
                <a:sysClr val="windowText" lastClr="000000"/>
              </a:solidFill>
            </a:rPr>
            <a:t>  ΟΙ  5άδες   ΓΙΑ  ΕΚΤΥΠΩΣΗ </a:t>
          </a:r>
        </a:p>
        <a:p>
          <a:pPr algn="ctr"/>
          <a:r>
            <a:rPr lang="el-GR" sz="1600" b="1" baseline="0">
              <a:solidFill>
                <a:sysClr val="windowText" lastClr="000000"/>
              </a:solidFill>
            </a:rPr>
            <a:t> ΚΑΙ  ΜΕΤΑΦΟΡΑ  ΣΕ  ΔΕΛΤΙΑ  ΤΖΟΚΕΡ </a:t>
          </a:r>
          <a:endParaRPr lang="el-GR" sz="1600" b="1">
            <a:solidFill>
              <a:sysClr val="windowText" lastClr="000000"/>
            </a:solidFill>
          </a:endParaRPr>
        </a:p>
      </xdr:txBody>
    </xdr:sp>
    <xdr:clientData/>
  </xdr:twoCellAnchor>
  <xdr:twoCellAnchor>
    <xdr:from>
      <xdr:col>0</xdr:col>
      <xdr:colOff>0</xdr:colOff>
      <xdr:row>2</xdr:row>
      <xdr:rowOff>171451</xdr:rowOff>
    </xdr:from>
    <xdr:to>
      <xdr:col>12</xdr:col>
      <xdr:colOff>285750</xdr:colOff>
      <xdr:row>13</xdr:row>
      <xdr:rowOff>114301</xdr:rowOff>
    </xdr:to>
    <xdr:sp macro="" textlink="">
      <xdr:nvSpPr>
        <xdr:cNvPr id="5" name="8 - TextBox"/>
        <xdr:cNvSpPr txBox="1"/>
      </xdr:nvSpPr>
      <xdr:spPr>
        <a:xfrm>
          <a:off x="0" y="561976"/>
          <a:ext cx="6496050" cy="2238375"/>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800" b="1">
              <a:solidFill>
                <a:srgbClr val="FFFF00"/>
              </a:solidFill>
            </a:rPr>
            <a:t>1</a:t>
          </a:r>
          <a:r>
            <a:rPr lang="el-GR" sz="1800" b="1">
              <a:solidFill>
                <a:srgbClr val="FFFF00"/>
              </a:solidFill>
            </a:rPr>
            <a:t>5</a:t>
          </a:r>
          <a:r>
            <a:rPr lang="en-US" sz="1800" b="1">
              <a:solidFill>
                <a:srgbClr val="FFFF00"/>
              </a:solidFill>
            </a:rPr>
            <a:t>   </a:t>
          </a:r>
          <a:r>
            <a:rPr lang="el-GR" sz="1800" b="1">
              <a:solidFill>
                <a:srgbClr val="FFFF00"/>
              </a:solidFill>
            </a:rPr>
            <a:t>ΑΡΙΘΜΟΙ</a:t>
          </a:r>
          <a:r>
            <a:rPr lang="el-GR" sz="1800" b="1" baseline="0">
              <a:solidFill>
                <a:srgbClr val="FFFF00"/>
              </a:solidFill>
            </a:rPr>
            <a:t>   ΔΙΣΜΕΤΑΒΛΗΤΟ    ΣΥΣΤΗΜΑ  ΣΤΗΛΕΣ  13</a:t>
          </a:r>
        </a:p>
        <a:p>
          <a:pPr algn="ctr"/>
          <a:r>
            <a:rPr lang="el-GR" sz="1800" b="1" baseline="0">
              <a:solidFill>
                <a:srgbClr val="00FFFF"/>
              </a:solidFill>
            </a:rPr>
            <a:t>ΑΠΟΔΟΣΗ</a:t>
          </a:r>
        </a:p>
        <a:p>
          <a:pPr algn="ctr"/>
          <a:r>
            <a:rPr lang="el-GR" sz="1800" b="1" baseline="0">
              <a:solidFill>
                <a:schemeClr val="bg1"/>
              </a:solidFill>
            </a:rPr>
            <a:t>ΜΕ  5  ΕΠΙΤΥΧΙΕΣ   100%  1 - 6  3ΑΡΙΑ    </a:t>
          </a:r>
        </a:p>
        <a:p>
          <a:pPr algn="ctr"/>
          <a:r>
            <a:rPr lang="el-GR" sz="1800" b="1" baseline="0">
              <a:solidFill>
                <a:schemeClr val="bg1"/>
              </a:solidFill>
            </a:rPr>
            <a:t>   ΠΟΣΟΣΤΑ  ΓΙΑ  1 - 2  4ΑΡΙΑ    21,18%   ΠΟΣΟΣΤΑ  ΓΙΑ  5ΑΡΙ  0,43%</a:t>
          </a:r>
        </a:p>
        <a:p>
          <a:pPr algn="ctr"/>
          <a:r>
            <a:rPr lang="el-GR" sz="1800" b="1" baseline="0">
              <a:solidFill>
                <a:srgbClr val="00FFFF"/>
              </a:solidFill>
            </a:rPr>
            <a:t>ΜΕ  4   ΕΠΙΤΥΧΙΕΣ   4,69%   1 - 2    4αρια</a:t>
          </a:r>
        </a:p>
        <a:p>
          <a:pPr algn="ctr"/>
          <a:r>
            <a:rPr lang="el-GR" sz="1800" b="1" baseline="0">
              <a:solidFill>
                <a:srgbClr val="00FFFF"/>
              </a:solidFill>
            </a:rPr>
            <a:t>ποσοστα  για  1 - 4    3αρια  77%</a:t>
          </a:r>
          <a:r>
            <a:rPr lang="en-US" sz="1800" b="1" baseline="0">
              <a:solidFill>
                <a:srgbClr val="00FFFF"/>
              </a:solidFill>
            </a:rPr>
            <a:t>  </a:t>
          </a:r>
          <a:endParaRPr lang="el-GR" sz="1800" b="1" baseline="0">
            <a:solidFill>
              <a:srgbClr val="FFFF00"/>
            </a:solidFill>
          </a:endParaRPr>
        </a:p>
        <a:p>
          <a:pPr algn="ctr"/>
          <a:r>
            <a:rPr lang="el-GR" sz="1800" b="1" baseline="0">
              <a:solidFill>
                <a:srgbClr val="FFFF00"/>
              </a:solidFill>
            </a:rPr>
            <a:t>ΜΕ  3  ΕΠΙΤΥΧΙΕΣ   27,03%  1 - 2  3ΑΡΙΑ  </a:t>
          </a:r>
        </a:p>
        <a:p>
          <a:pPr algn="ctr"/>
          <a:endParaRPr lang="el-GR" sz="1100">
            <a:solidFill>
              <a:srgbClr val="FFFF00"/>
            </a:solidFill>
          </a:endParaRPr>
        </a:p>
      </xdr:txBody>
    </xdr:sp>
    <xdr:clientData/>
  </xdr:twoCellAnchor>
  <xdr:twoCellAnchor>
    <xdr:from>
      <xdr:col>2</xdr:col>
      <xdr:colOff>47627</xdr:colOff>
      <xdr:row>18</xdr:row>
      <xdr:rowOff>19050</xdr:rowOff>
    </xdr:from>
    <xdr:to>
      <xdr:col>12</xdr:col>
      <xdr:colOff>295275</xdr:colOff>
      <xdr:row>19</xdr:row>
      <xdr:rowOff>161925</xdr:rowOff>
    </xdr:to>
    <xdr:sp macro="" textlink="">
      <xdr:nvSpPr>
        <xdr:cNvPr id="6" name="9 - TextBox"/>
        <xdr:cNvSpPr txBox="1"/>
      </xdr:nvSpPr>
      <xdr:spPr>
        <a:xfrm>
          <a:off x="1971677" y="3714750"/>
          <a:ext cx="4533898" cy="390525"/>
        </a:xfrm>
        <a:prstGeom prst="rect">
          <a:avLst/>
        </a:prstGeom>
        <a:solidFill>
          <a:srgbClr val="00FF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l-GR" sz="1400" b="1" baseline="0"/>
            <a:t>Κάθε Κάθετη Στήλη ειναι  &amp;  μια  5άδα</a:t>
          </a:r>
          <a:endParaRPr lang="el-GR" sz="1400" b="1"/>
        </a:p>
      </xdr:txBody>
    </xdr:sp>
    <xdr:clientData/>
  </xdr:twoCellAnchor>
  <xdr:oneCellAnchor>
    <xdr:from>
      <xdr:col>15</xdr:col>
      <xdr:colOff>28575</xdr:colOff>
      <xdr:row>12</xdr:row>
      <xdr:rowOff>123824</xdr:rowOff>
    </xdr:from>
    <xdr:ext cx="1838325" cy="723901"/>
    <xdr:pic>
      <xdr:nvPicPr>
        <xdr:cNvPr id="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7524750" y="2562224"/>
          <a:ext cx="1838325" cy="723901"/>
        </a:xfrm>
        <a:prstGeom prst="rect">
          <a:avLst/>
        </a:prstGeom>
        <a:noFill/>
        <a:ln w="1">
          <a:noFill/>
          <a:miter lim="800000"/>
          <a:headEnd/>
          <a:tailEnd type="none" w="med" len="med"/>
        </a:ln>
        <a:effectLst/>
      </xdr:spPr>
    </xdr:pic>
    <xdr:clientData/>
  </xdr:oneCellAnchor>
  <xdr:oneCellAnchor>
    <xdr:from>
      <xdr:col>0</xdr:col>
      <xdr:colOff>9525</xdr:colOff>
      <xdr:row>0</xdr:row>
      <xdr:rowOff>47625</xdr:rowOff>
    </xdr:from>
    <xdr:ext cx="6486525" cy="504825"/>
    <xdr:sp macro="" textlink="">
      <xdr:nvSpPr>
        <xdr:cNvPr id="8" name="12 - Ορθογώνιο"/>
        <xdr:cNvSpPr/>
      </xdr:nvSpPr>
      <xdr:spPr>
        <a:xfrm>
          <a:off x="9525" y="47625"/>
          <a:ext cx="6486525" cy="504825"/>
        </a:xfrm>
        <a:prstGeom prst="rect">
          <a:avLst/>
        </a:prstGeom>
        <a:gradFill>
          <a:gsLst>
            <a:gs pos="0">
              <a:srgbClr val="000082"/>
            </a:gs>
            <a:gs pos="30000">
              <a:srgbClr val="66008F"/>
            </a:gs>
            <a:gs pos="64999">
              <a:srgbClr val="BA0066"/>
            </a:gs>
            <a:gs pos="89999">
              <a:srgbClr val="FF0000"/>
            </a:gs>
            <a:gs pos="100000">
              <a:srgbClr val="FF8200"/>
            </a:gs>
          </a:gsLst>
          <a:lin ang="5400000" scaled="0"/>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chor="ctr">
          <a:noAutofit/>
        </a:bodyPr>
        <a:lstStyle/>
        <a:p>
          <a:pPr algn="ctr"/>
          <a:r>
            <a:rPr lang="el-GR"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ΑΝΑΠΤΥΞΗ ΜΕ ΤΗ ΜΕΘΟΔΟ   ΣΤΑΥΡΟΛΕΞΟΥ  ΑΠΟ ΤΟ  1990 </a:t>
          </a:r>
          <a:r>
            <a:rPr lang="el-GR" sz="2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 </a:t>
          </a:r>
        </a:p>
      </xdr:txBody>
    </xdr:sp>
    <xdr:clientData/>
  </xdr:oneCellAnchor>
  <xdr:twoCellAnchor>
    <xdr:from>
      <xdr:col>1</xdr:col>
      <xdr:colOff>895350</xdr:colOff>
      <xdr:row>36</xdr:row>
      <xdr:rowOff>28575</xdr:rowOff>
    </xdr:from>
    <xdr:to>
      <xdr:col>2</xdr:col>
      <xdr:colOff>0</xdr:colOff>
      <xdr:row>36</xdr:row>
      <xdr:rowOff>171450</xdr:rowOff>
    </xdr:to>
    <xdr:sp macro="" textlink="">
      <xdr:nvSpPr>
        <xdr:cNvPr id="9" name="13 - Δεξιό βέλος"/>
        <xdr:cNvSpPr/>
      </xdr:nvSpPr>
      <xdr:spPr>
        <a:xfrm>
          <a:off x="1466850" y="7534275"/>
          <a:ext cx="457200" cy="142875"/>
        </a:xfrm>
        <a:prstGeom prst="rightArrow">
          <a:avLst/>
        </a:prstGeom>
        <a:solidFill>
          <a:srgbClr val="FFFF00"/>
        </a:solidFill>
        <a:ln>
          <a:solidFill>
            <a:srgbClr val="00FFFF"/>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endParaRPr lang="el-GR" sz="1100"/>
        </a:p>
      </xdr:txBody>
    </xdr:sp>
    <xdr:clientData/>
  </xdr:twoCellAnchor>
  <xdr:twoCellAnchor>
    <xdr:from>
      <xdr:col>0</xdr:col>
      <xdr:colOff>47625</xdr:colOff>
      <xdr:row>13</xdr:row>
      <xdr:rowOff>133349</xdr:rowOff>
    </xdr:from>
    <xdr:to>
      <xdr:col>12</xdr:col>
      <xdr:colOff>285750</xdr:colOff>
      <xdr:row>17</xdr:row>
      <xdr:rowOff>161924</xdr:rowOff>
    </xdr:to>
    <xdr:sp macro="" textlink="">
      <xdr:nvSpPr>
        <xdr:cNvPr id="10" name="14 - TextBox"/>
        <xdr:cNvSpPr txBox="1"/>
      </xdr:nvSpPr>
      <xdr:spPr>
        <a:xfrm>
          <a:off x="47625" y="2819399"/>
          <a:ext cx="6448425" cy="828675"/>
        </a:xfrm>
        <a:prstGeom prst="rect">
          <a:avLst/>
        </a:prstGeom>
        <a:solidFill>
          <a:srgbClr val="FFFF00"/>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l-GR" sz="1400" b="1">
              <a:solidFill>
                <a:srgbClr val="FF0000"/>
              </a:solidFill>
            </a:rPr>
            <a:t>1)Γράψε</a:t>
          </a:r>
          <a:r>
            <a:rPr lang="el-GR" sz="1400" b="1" baseline="0">
              <a:solidFill>
                <a:srgbClr val="FF0000"/>
              </a:solidFill>
            </a:rPr>
            <a:t> Κάθετα τους Αριθμούς  της  Επιλογής σας  Ανακατεμένους  η  με Σειρά</a:t>
          </a:r>
        </a:p>
        <a:p>
          <a:r>
            <a:rPr lang="el-GR" sz="1400" b="1" baseline="0">
              <a:solidFill>
                <a:schemeClr val="tx1"/>
              </a:solidFill>
            </a:rPr>
            <a:t>2)Κάθε  Κάθετη Στήλη  ειναι  και  μια  5άδα </a:t>
          </a:r>
        </a:p>
        <a:p>
          <a:r>
            <a:rPr lang="el-GR" sz="1400" b="1" baseline="0">
              <a:solidFill>
                <a:srgbClr val="FF0000"/>
              </a:solidFill>
            </a:rPr>
            <a:t>3)Ανακατέψτε τους Αριθμούς της Επιλογής σας  &amp; θα  Εχετε  Διαφορετικές  5άδες</a:t>
          </a:r>
          <a:endParaRPr lang="el-GR" sz="1400" b="1">
            <a:solidFill>
              <a:srgbClr val="FF0000"/>
            </a:solidFill>
          </a:endParaRPr>
        </a:p>
      </xdr:txBody>
    </xdr:sp>
    <xdr:clientData/>
  </xdr:twoCellAnchor>
  <xdr:twoCellAnchor>
    <xdr:from>
      <xdr:col>13</xdr:col>
      <xdr:colOff>0</xdr:colOff>
      <xdr:row>0</xdr:row>
      <xdr:rowOff>142874</xdr:rowOff>
    </xdr:from>
    <xdr:to>
      <xdr:col>18</xdr:col>
      <xdr:colOff>533400</xdr:colOff>
      <xdr:row>9</xdr:row>
      <xdr:rowOff>95249</xdr:rowOff>
    </xdr:to>
    <xdr:sp macro="" textlink="">
      <xdr:nvSpPr>
        <xdr:cNvPr id="11" name="TextBox 10"/>
        <xdr:cNvSpPr txBox="1"/>
      </xdr:nvSpPr>
      <xdr:spPr>
        <a:xfrm>
          <a:off x="6638925" y="142874"/>
          <a:ext cx="4181475" cy="1743075"/>
        </a:xfrm>
        <a:prstGeom prst="rect">
          <a:avLst/>
        </a:prstGeom>
        <a:solidFill>
          <a:srgbClr val="00FFFF"/>
        </a:solidFill>
        <a:ln w="9525" cmpd="sng">
          <a:solidFill>
            <a:schemeClr val="lt1">
              <a:shade val="50000"/>
            </a:schemeClr>
          </a:solidFill>
        </a:ln>
        <a:effectLst>
          <a:glow>
            <a:schemeClr val="accent1">
              <a:alpha val="40000"/>
            </a:schemeClr>
          </a:glo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a:solidFill>
                <a:srgbClr val="FF0000"/>
              </a:solidFill>
            </a:rPr>
            <a:t>TZOKER</a:t>
          </a:r>
          <a:r>
            <a:rPr lang="el-GR" sz="1800" b="1">
              <a:solidFill>
                <a:srgbClr val="FF0000"/>
              </a:solidFill>
            </a:rPr>
            <a:t>  Κατασκευή</a:t>
          </a:r>
          <a:r>
            <a:rPr lang="el-GR" sz="1800" b="1" baseline="0">
              <a:solidFill>
                <a:srgbClr val="FF0000"/>
              </a:solidFill>
            </a:rPr>
            <a:t> Συστημάτων</a:t>
          </a:r>
          <a:endParaRPr lang="el-GR" sz="1800" b="1">
            <a:solidFill>
              <a:srgbClr val="FF0000"/>
            </a:solidFill>
          </a:endParaRPr>
        </a:p>
        <a:p>
          <a:endParaRPr lang="en-US" sz="1200">
            <a:solidFill>
              <a:srgbClr val="FF0000"/>
            </a:solidFill>
          </a:endParaRPr>
        </a:p>
        <a:p>
          <a:r>
            <a:rPr lang="el-GR" sz="1400" b="1"/>
            <a:t>Δείτε</a:t>
          </a:r>
          <a:r>
            <a:rPr lang="el-GR" sz="1400" b="1" baseline="0"/>
            <a:t> τη Λίστα  Συστημάτων  &amp; αν Ενδιαφερεστε  για  κάποιο Σύστημα </a:t>
          </a:r>
        </a:p>
        <a:p>
          <a:r>
            <a:rPr lang="el-GR" sz="1400" b="1" baseline="0"/>
            <a:t> Επικοινωνήστε  </a:t>
          </a:r>
        </a:p>
        <a:p>
          <a:r>
            <a:rPr lang="el-GR" sz="1400" b="1" baseline="0"/>
            <a:t> με   </a:t>
          </a:r>
          <a:r>
            <a:rPr lang="en-US" sz="1400" b="1" baseline="0">
              <a:solidFill>
                <a:srgbClr val="FF0000"/>
              </a:solidFill>
            </a:rPr>
            <a:t>email   KYR@KYR.GR  </a:t>
          </a:r>
          <a:endParaRPr lang="el-GR" sz="1400" b="1" baseline="0">
            <a:solidFill>
              <a:srgbClr val="FF0000"/>
            </a:solidFill>
          </a:endParaRPr>
        </a:p>
        <a:p>
          <a:r>
            <a:rPr lang="en-US" sz="1400" b="1" baseline="0"/>
            <a:t> </a:t>
          </a:r>
          <a:r>
            <a:rPr lang="el-GR" sz="1400" b="1" baseline="0"/>
            <a:t> Τηλ  6944 701 404  </a:t>
          </a:r>
          <a:endParaRPr lang="el-GR" sz="1400" b="1"/>
        </a:p>
      </xdr:txBody>
    </xdr:sp>
    <xdr:clientData/>
  </xdr:twoCellAnchor>
  <xdr:twoCellAnchor>
    <xdr:from>
      <xdr:col>20</xdr:col>
      <xdr:colOff>0</xdr:colOff>
      <xdr:row>1</xdr:row>
      <xdr:rowOff>0</xdr:rowOff>
    </xdr:from>
    <xdr:to>
      <xdr:col>32</xdr:col>
      <xdr:colOff>381000</xdr:colOff>
      <xdr:row>6</xdr:row>
      <xdr:rowOff>19050</xdr:rowOff>
    </xdr:to>
    <xdr:sp macro="" textlink="">
      <xdr:nvSpPr>
        <xdr:cNvPr id="12" name="TextBox 11"/>
        <xdr:cNvSpPr txBox="1"/>
      </xdr:nvSpPr>
      <xdr:spPr>
        <a:xfrm>
          <a:off x="11087100" y="190500"/>
          <a:ext cx="6143625" cy="1019175"/>
        </a:xfrm>
        <a:prstGeom prst="rect">
          <a:avLst/>
        </a:prstGeom>
        <a:solidFill>
          <a:srgbClr val="FFFFCC"/>
        </a:solidFill>
        <a:ln w="412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600" b="1">
              <a:solidFill>
                <a:srgbClr val="FF0000"/>
              </a:solidFill>
            </a:rPr>
            <a:t>ΣΥΣΤΗΜΑ  ΚΥΡ  ΚΩΔΙΚΟΣ  </a:t>
          </a:r>
          <a:r>
            <a:rPr lang="en-US" sz="1600" b="1">
              <a:solidFill>
                <a:srgbClr val="FF0000"/>
              </a:solidFill>
            </a:rPr>
            <a:t>DIS-15</a:t>
          </a:r>
          <a:r>
            <a:rPr lang="en-US" sz="1600" b="1" baseline="0">
              <a:solidFill>
                <a:srgbClr val="FF0000"/>
              </a:solidFill>
            </a:rPr>
            <a:t> </a:t>
          </a:r>
        </a:p>
        <a:p>
          <a:pPr algn="ctr"/>
          <a:endParaRPr lang="en-US" sz="1600" b="1" baseline="0">
            <a:solidFill>
              <a:srgbClr val="FF0000"/>
            </a:solidFill>
          </a:endParaRPr>
        </a:p>
        <a:p>
          <a:pPr algn="ctr"/>
          <a:r>
            <a:rPr lang="el-GR" sz="1400" b="1"/>
            <a:t>ΑΡΙΘΜΟΙ  1</a:t>
          </a:r>
          <a:r>
            <a:rPr lang="en-US" sz="1400" b="1"/>
            <a:t>5</a:t>
          </a:r>
          <a:r>
            <a:rPr lang="el-GR" sz="1400" b="1"/>
            <a:t>   ΣΤΗΛΕΣ  </a:t>
          </a:r>
          <a:r>
            <a:rPr lang="en-US" sz="1400" b="1"/>
            <a:t>13      </a:t>
          </a:r>
          <a:r>
            <a:rPr lang="el-GR" sz="1400" b="1"/>
            <a:t>( ΠΛΗΡΗΣ ΑΝΑΠΤΥΞΗ  ΣΤΗΛΕΣ  </a:t>
          </a:r>
          <a:r>
            <a:rPr lang="en-US" sz="1400" b="1"/>
            <a:t>3.003</a:t>
          </a:r>
          <a:r>
            <a:rPr lang="el-GR" sz="1400" b="1"/>
            <a:t> ) </a:t>
          </a:r>
        </a:p>
      </xdr:txBody>
    </xdr:sp>
    <xdr:clientData/>
  </xdr:twoCellAnchor>
  <xdr:twoCellAnchor>
    <xdr:from>
      <xdr:col>20</xdr:col>
      <xdr:colOff>9525</xdr:colOff>
      <xdr:row>6</xdr:row>
      <xdr:rowOff>190500</xdr:rowOff>
    </xdr:from>
    <xdr:to>
      <xdr:col>32</xdr:col>
      <xdr:colOff>390525</xdr:colOff>
      <xdr:row>9</xdr:row>
      <xdr:rowOff>152400</xdr:rowOff>
    </xdr:to>
    <xdr:sp macro="" textlink="">
      <xdr:nvSpPr>
        <xdr:cNvPr id="13" name="TextBox 12"/>
        <xdr:cNvSpPr txBox="1"/>
      </xdr:nvSpPr>
      <xdr:spPr>
        <a:xfrm>
          <a:off x="11096625" y="1381125"/>
          <a:ext cx="6143625" cy="561975"/>
        </a:xfrm>
        <a:prstGeom prst="rect">
          <a:avLst/>
        </a:prstGeom>
        <a:solidFill>
          <a:srgbClr val="FFFFCC"/>
        </a:solidFill>
        <a:ln w="412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400" b="1"/>
            <a:t>ΑΝΑΛΥΤΙΚΗ ΑΠΟΔΟΣΗ  ΣΥΣΤΗΜΑΤΟΣ  ΑΝ ΠΙΑΣΕΤΕ  5,4,3,2,1  ΑΡΙΘΜΟΥΣ  </a:t>
          </a:r>
        </a:p>
      </xdr:txBody>
    </xdr:sp>
    <xdr:clientData/>
  </xdr:twoCellAnchor>
  <xdr:twoCellAnchor>
    <xdr:from>
      <xdr:col>2</xdr:col>
      <xdr:colOff>428624</xdr:colOff>
      <xdr:row>66</xdr:row>
      <xdr:rowOff>0</xdr:rowOff>
    </xdr:from>
    <xdr:to>
      <xdr:col>15</xdr:col>
      <xdr:colOff>409574</xdr:colOff>
      <xdr:row>69</xdr:row>
      <xdr:rowOff>95250</xdr:rowOff>
    </xdr:to>
    <xdr:sp macro="" textlink="">
      <xdr:nvSpPr>
        <xdr:cNvPr id="14" name="TextBox 13"/>
        <xdr:cNvSpPr txBox="1"/>
      </xdr:nvSpPr>
      <xdr:spPr>
        <a:xfrm>
          <a:off x="2352674" y="13420725"/>
          <a:ext cx="5553075" cy="666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0000"/>
              </a:solidFill>
            </a:rPr>
            <a:t>EXCEL:  </a:t>
          </a:r>
          <a:r>
            <a:rPr lang="el-GR" sz="1200" b="1">
              <a:solidFill>
                <a:srgbClr val="FF0000"/>
              </a:solidFill>
            </a:rPr>
            <a:t>ΓΙΑ</a:t>
          </a:r>
          <a:r>
            <a:rPr lang="el-GR" sz="1200" b="1" baseline="0">
              <a:solidFill>
                <a:srgbClr val="FF0000"/>
              </a:solidFill>
            </a:rPr>
            <a:t>  ΕΚΤΥΠΩΣΗ  ΣΤΗΛΩΝ  ΑΠΟ ΤΟ  ΜΕΝΟΥ  ΠΑΝΩ  ΑΡΙΣΤΕΡΑ  ΕΠΙΛΕΞΤΕ  ΑΡΧΕΙΟ .ΑΝΟΙΓΕΙ  ΜΙΑ  ΛΙΣΤΑ  &amp; ΕΠΙΛΕΓΟΥΜΕ  ΕΚΤΥΠΩΣΗ.ΜΕΤΑΦΕΡΕΣΤΕ  ΣΤΟ  ΜΕΝΟΥ  ΕΚΤΥΠΩΣΗ . ΑΠΟ ΕΔΩ  ΤΥΠΩΝΕΤΕ  ΣΕ  Α4  ΤΙΣ  ΣΤΗΛΕΣ .</a:t>
          </a:r>
          <a:endParaRPr lang="el-GR"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104775</xdr:colOff>
      <xdr:row>0</xdr:row>
      <xdr:rowOff>66675</xdr:rowOff>
    </xdr:from>
    <xdr:to>
      <xdr:col>21</xdr:col>
      <xdr:colOff>657225</xdr:colOff>
      <xdr:row>7</xdr:row>
      <xdr:rowOff>85724</xdr:rowOff>
    </xdr:to>
    <xdr:sp macro="" textlink="">
      <xdr:nvSpPr>
        <xdr:cNvPr id="2" name="TextBox 1"/>
        <xdr:cNvSpPr txBox="1"/>
      </xdr:nvSpPr>
      <xdr:spPr>
        <a:xfrm>
          <a:off x="9420225" y="66675"/>
          <a:ext cx="7067550" cy="1352549"/>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800" b="1">
              <a:solidFill>
                <a:schemeClr val="bg1"/>
              </a:solidFill>
            </a:rPr>
            <a:t>ΝΕΑ</a:t>
          </a:r>
          <a:r>
            <a:rPr lang="el-GR" sz="1800" b="1" baseline="0">
              <a:solidFill>
                <a:schemeClr val="bg1"/>
              </a:solidFill>
            </a:rPr>
            <a:t>  </a:t>
          </a:r>
          <a:r>
            <a:rPr lang="el-GR" sz="1800" b="1">
              <a:solidFill>
                <a:schemeClr val="bg1"/>
              </a:solidFill>
            </a:rPr>
            <a:t>ΜΕΣΑΙΑ  ΕΝΙΣΧΥΜΕΝΗ  ΚΑΤΗΓΟΡΙΑ  ΣΥΣΤΗΜΑΤΩΝ</a:t>
          </a:r>
          <a:r>
            <a:rPr lang="en-US" sz="1800" b="1">
              <a:solidFill>
                <a:schemeClr val="bg1"/>
              </a:solidFill>
            </a:rPr>
            <a:t>  </a:t>
          </a:r>
        </a:p>
        <a:p>
          <a:pPr algn="ctr"/>
          <a:r>
            <a:rPr lang="el-GR" sz="1800" b="1">
              <a:solidFill>
                <a:srgbClr val="00FFFF"/>
              </a:solidFill>
            </a:rPr>
            <a:t>ΑΝΑΛΥΤΙΚΕΣ  ΑΠΟΔΟΣΕΙΣ</a:t>
          </a:r>
          <a:r>
            <a:rPr lang="el-GR" sz="1800" b="1" baseline="0">
              <a:solidFill>
                <a:srgbClr val="00FFFF"/>
              </a:solidFill>
            </a:rPr>
            <a:t> ΣΥΣΤΗΜΑΤΩΝ ΜΕ  ΕΓΓΥΗΜΕΝΗ </a:t>
          </a:r>
        </a:p>
        <a:p>
          <a:pPr algn="ctr"/>
          <a:r>
            <a:rPr lang="el-GR" sz="1800" b="1" baseline="0">
              <a:solidFill>
                <a:srgbClr val="00FFFF"/>
              </a:solidFill>
            </a:rPr>
            <a:t>  ΑΠΟΔΟΣΗ  100%  3  Στα  4</a:t>
          </a:r>
          <a:endParaRPr lang="en-US" sz="1800" b="1">
            <a:solidFill>
              <a:srgbClr val="00FFFF"/>
            </a:solidFill>
          </a:endParaRPr>
        </a:p>
        <a:p>
          <a:pPr algn="ctr"/>
          <a:endParaRPr lang="el-GR" sz="1800" b="1">
            <a:solidFill>
              <a:srgbClr val="FFFF00"/>
            </a:solidFill>
          </a:endParaRPr>
        </a:p>
      </xdr:txBody>
    </xdr:sp>
    <xdr:clientData/>
  </xdr:twoCellAnchor>
  <xdr:twoCellAnchor>
    <xdr:from>
      <xdr:col>1</xdr:col>
      <xdr:colOff>38100</xdr:colOff>
      <xdr:row>0</xdr:row>
      <xdr:rowOff>95250</xdr:rowOff>
    </xdr:from>
    <xdr:to>
      <xdr:col>6</xdr:col>
      <xdr:colOff>1019175</xdr:colOff>
      <xdr:row>6</xdr:row>
      <xdr:rowOff>76200</xdr:rowOff>
    </xdr:to>
    <xdr:sp macro="" textlink="">
      <xdr:nvSpPr>
        <xdr:cNvPr id="3" name="TextBox 2"/>
        <xdr:cNvSpPr txBox="1"/>
      </xdr:nvSpPr>
      <xdr:spPr>
        <a:xfrm>
          <a:off x="647700" y="95250"/>
          <a:ext cx="6115050" cy="112395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800" b="1">
              <a:solidFill>
                <a:srgbClr val="FFFF00"/>
              </a:solidFill>
            </a:rPr>
            <a:t>ΝΕΑ ΛΙΣΤΑ  ΣΥΣΤΗΜΑΤΩΝ  </a:t>
          </a:r>
          <a:r>
            <a:rPr lang="el-GR" sz="2000" b="1">
              <a:solidFill>
                <a:srgbClr val="00FFFF"/>
              </a:solidFill>
            </a:rPr>
            <a:t>Τζόκερ</a:t>
          </a:r>
        </a:p>
        <a:p>
          <a:pPr algn="ctr"/>
          <a:r>
            <a:rPr lang="el-GR" sz="1800" b="1">
              <a:solidFill>
                <a:srgbClr val="FFFF00"/>
              </a:solidFill>
            </a:rPr>
            <a:t>ΜΕΣΑΙΑ  ΕΝΙΣΧΥΜΕΝΗ  ΚΑΤΗΓΟΡΙΑ  ΣΥΣΤΗΜΑΤΩΝ</a:t>
          </a:r>
          <a:r>
            <a:rPr lang="en-US" sz="1800" b="1">
              <a:solidFill>
                <a:srgbClr val="FFFF00"/>
              </a:solidFill>
            </a:rPr>
            <a:t>  </a:t>
          </a:r>
          <a:r>
            <a:rPr lang="en-US" sz="1800" b="1" baseline="0">
              <a:solidFill>
                <a:srgbClr val="FFFF00"/>
              </a:solidFill>
            </a:rPr>
            <a:t> </a:t>
          </a:r>
        </a:p>
        <a:p>
          <a:pPr algn="ctr"/>
          <a:r>
            <a:rPr lang="el-GR" sz="1800" b="1" baseline="0">
              <a:solidFill>
                <a:srgbClr val="FFFF00"/>
              </a:solidFill>
            </a:rPr>
            <a:t>ΜΕ ΑΝΑΛΥΤΙΚΕΣ  ΑΠΟΔΟΣΕΙΣ  για  5,4,3,2,1 </a:t>
          </a:r>
          <a:endParaRPr lang="en-US" sz="1800" b="1">
            <a:solidFill>
              <a:srgbClr val="FFFF00"/>
            </a:solidFill>
          </a:endParaRPr>
        </a:p>
        <a:p>
          <a:pPr algn="ctr"/>
          <a:endParaRPr lang="el-GR" sz="1800" b="1">
            <a:solidFill>
              <a:srgbClr val="FFFF00"/>
            </a:solidFill>
          </a:endParaRPr>
        </a:p>
      </xdr:txBody>
    </xdr:sp>
    <xdr:clientData/>
  </xdr:twoCellAnchor>
  <xdr:twoCellAnchor>
    <xdr:from>
      <xdr:col>40</xdr:col>
      <xdr:colOff>219073</xdr:colOff>
      <xdr:row>13</xdr:row>
      <xdr:rowOff>57151</xdr:rowOff>
    </xdr:from>
    <xdr:to>
      <xdr:col>48</xdr:col>
      <xdr:colOff>142874</xdr:colOff>
      <xdr:row>17</xdr:row>
      <xdr:rowOff>171451</xdr:rowOff>
    </xdr:to>
    <xdr:sp macro="" textlink="">
      <xdr:nvSpPr>
        <xdr:cNvPr id="4" name="Επεξήγηση με παραλληλόγραμμο 3"/>
        <xdr:cNvSpPr/>
      </xdr:nvSpPr>
      <xdr:spPr>
        <a:xfrm>
          <a:off x="26479498" y="2876551"/>
          <a:ext cx="7334251" cy="1085850"/>
        </a:xfrm>
        <a:prstGeom prst="wedgeRectCallout">
          <a:avLst>
            <a:gd name="adj1" fmla="val -60644"/>
            <a:gd name="adj2" fmla="val -22274"/>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rgbClr val="FF0000"/>
              </a:solidFill>
            </a:rPr>
            <a:t>ME  5 </a:t>
          </a:r>
          <a:r>
            <a:rPr lang="el-GR" sz="1400" b="1">
              <a:solidFill>
                <a:srgbClr val="FF0000"/>
              </a:solidFill>
            </a:rPr>
            <a:t>ΣΩΣΤΟΥΣ</a:t>
          </a:r>
          <a:r>
            <a:rPr lang="el-GR" sz="1400" b="1" baseline="0">
              <a:solidFill>
                <a:srgbClr val="FF0000"/>
              </a:solidFill>
            </a:rPr>
            <a:t> ΑΡΙΘΜΟΥΣ  με τη ΝΙΚ  ΣΤΗΛΗ ΤΖΟΚΕΡ Η ΑΠΟΔΟΣΗ  ΤΟΥ ΣΥΣΤΗΜΑΤΟΣ  ΘΑ  ΕΙΝΑΙ</a:t>
          </a:r>
        </a:p>
        <a:p>
          <a:pPr algn="l"/>
          <a:r>
            <a:rPr lang="el-GR" sz="1400" b="1" baseline="0">
              <a:solidFill>
                <a:schemeClr val="tx1"/>
              </a:solidFill>
            </a:rPr>
            <a:t>η  </a:t>
          </a:r>
          <a:r>
            <a:rPr lang="el-GR" sz="1400" b="1" baseline="0">
              <a:solidFill>
                <a:schemeClr val="tx1"/>
              </a:solidFill>
              <a:effectLst/>
              <a:latin typeface="+mn-lt"/>
              <a:ea typeface="+mn-ea"/>
              <a:cs typeface="+mn-cs"/>
            </a:rPr>
            <a:t>ΠΟΣΟΣΤΟ     </a:t>
          </a:r>
          <a:r>
            <a:rPr lang="el-GR" sz="1400" b="1" baseline="0">
              <a:solidFill>
                <a:srgbClr val="FF0000"/>
              </a:solidFill>
              <a:effectLst/>
              <a:latin typeface="+mn-lt"/>
              <a:ea typeface="+mn-ea"/>
              <a:cs typeface="+mn-cs"/>
            </a:rPr>
            <a:t>5,36</a:t>
          </a:r>
          <a:r>
            <a:rPr lang="el-GR" sz="1400" b="1" baseline="0">
              <a:solidFill>
                <a:schemeClr val="tx1"/>
              </a:solidFill>
              <a:effectLst/>
              <a:latin typeface="+mn-lt"/>
              <a:ea typeface="+mn-ea"/>
              <a:cs typeface="+mn-cs"/>
            </a:rPr>
            <a:t>%   </a:t>
          </a:r>
          <a:r>
            <a:rPr lang="el-GR" sz="1400" b="1" baseline="0">
              <a:solidFill>
                <a:schemeClr val="tx1"/>
              </a:solidFill>
            </a:rPr>
            <a:t>1  5άρι   </a:t>
          </a:r>
          <a:r>
            <a:rPr lang="el-GR" sz="1400" b="1" baseline="0">
              <a:solidFill>
                <a:srgbClr val="FF0000"/>
              </a:solidFill>
            </a:rPr>
            <a:t>κα</a:t>
          </a:r>
          <a:r>
            <a:rPr lang="el-GR" sz="1400" b="1" baseline="0">
              <a:solidFill>
                <a:schemeClr val="tx1"/>
              </a:solidFill>
            </a:rPr>
            <a:t>ι  0-0  4άρια   </a:t>
          </a:r>
          <a:r>
            <a:rPr lang="el-GR" sz="1400" b="1" baseline="0">
              <a:solidFill>
                <a:srgbClr val="FF0000"/>
              </a:solidFill>
            </a:rPr>
            <a:t>κα</a:t>
          </a:r>
          <a:r>
            <a:rPr lang="el-GR" sz="1400" b="1" baseline="0">
              <a:solidFill>
                <a:schemeClr val="tx1"/>
              </a:solidFill>
            </a:rPr>
            <a:t>ι   0-1 </a:t>
          </a:r>
          <a:r>
            <a:rPr lang="en-US" sz="1400" b="1" baseline="0">
              <a:solidFill>
                <a:schemeClr val="tx1"/>
              </a:solidFill>
            </a:rPr>
            <a:t>  </a:t>
          </a:r>
          <a:r>
            <a:rPr lang="el-GR" sz="1400" b="1" baseline="0">
              <a:solidFill>
                <a:schemeClr val="tx1"/>
              </a:solidFill>
            </a:rPr>
            <a:t>3άρια  </a:t>
          </a:r>
          <a:r>
            <a:rPr lang="el-GR" sz="1400" b="1" baseline="0">
              <a:solidFill>
                <a:srgbClr val="FF0000"/>
              </a:solidFill>
            </a:rPr>
            <a:t>και</a:t>
          </a:r>
          <a:r>
            <a:rPr lang="el-GR" sz="1400" b="1" baseline="0">
              <a:solidFill>
                <a:schemeClr val="tx1"/>
              </a:solidFill>
            </a:rPr>
            <a:t>  1-2   2άρια  </a:t>
          </a:r>
          <a:r>
            <a:rPr lang="el-GR" sz="1400" b="1" baseline="0">
              <a:solidFill>
                <a:srgbClr val="FF0000"/>
              </a:solidFill>
            </a:rPr>
            <a:t>κα</a:t>
          </a:r>
          <a:r>
            <a:rPr lang="el-GR" sz="1400" b="1" baseline="0">
              <a:solidFill>
                <a:schemeClr val="tx1"/>
              </a:solidFill>
            </a:rPr>
            <a:t>ι  0-0  μονά </a:t>
          </a:r>
        </a:p>
        <a:p>
          <a:pPr algn="l"/>
          <a:r>
            <a:rPr lang="el-GR" sz="1400" b="1" baseline="0">
              <a:solidFill>
                <a:schemeClr val="tx1"/>
              </a:solidFill>
            </a:rPr>
            <a:t>η   ΠΟΣΟΣΤΟ  </a:t>
          </a:r>
          <a:r>
            <a:rPr lang="el-GR" sz="1400" b="1" baseline="0">
              <a:solidFill>
                <a:srgbClr val="FF0000"/>
              </a:solidFill>
            </a:rPr>
            <a:t>78,57</a:t>
          </a:r>
          <a:r>
            <a:rPr lang="el-GR" sz="1400" b="1" baseline="0">
              <a:solidFill>
                <a:schemeClr val="tx1"/>
              </a:solidFill>
            </a:rPr>
            <a:t>%    1-2 </a:t>
          </a:r>
          <a:r>
            <a:rPr lang="en-US" sz="1400" b="1" baseline="0">
              <a:solidFill>
                <a:schemeClr val="tx1"/>
              </a:solidFill>
            </a:rPr>
            <a:t>  </a:t>
          </a:r>
          <a:r>
            <a:rPr lang="el-GR" sz="1400" b="1" baseline="0">
              <a:solidFill>
                <a:schemeClr val="tx1"/>
              </a:solidFill>
            </a:rPr>
            <a:t>4άρια    </a:t>
          </a:r>
          <a:r>
            <a:rPr lang="el-GR" sz="1400" b="1" baseline="0">
              <a:solidFill>
                <a:srgbClr val="FF0000"/>
              </a:solidFill>
            </a:rPr>
            <a:t>κα</a:t>
          </a:r>
          <a:r>
            <a:rPr lang="el-GR" sz="1400" b="1" baseline="0">
              <a:solidFill>
                <a:schemeClr val="tx1"/>
              </a:solidFill>
            </a:rPr>
            <a:t>ι   0-2  3άρια  </a:t>
          </a:r>
          <a:r>
            <a:rPr lang="el-GR" sz="1400" b="1" baseline="0">
              <a:solidFill>
                <a:srgbClr val="FF0000"/>
              </a:solidFill>
            </a:rPr>
            <a:t>και</a:t>
          </a:r>
          <a:r>
            <a:rPr lang="el-GR" sz="1400" b="1" baseline="0">
              <a:solidFill>
                <a:schemeClr val="tx1"/>
              </a:solidFill>
            </a:rPr>
            <a:t>  0-1   2άρια  </a:t>
          </a:r>
          <a:r>
            <a:rPr lang="el-GR" sz="1400" b="1" baseline="0">
              <a:solidFill>
                <a:srgbClr val="FF0000"/>
              </a:solidFill>
            </a:rPr>
            <a:t>και</a:t>
          </a:r>
          <a:r>
            <a:rPr lang="el-GR" sz="1400" b="1" baseline="0">
              <a:solidFill>
                <a:schemeClr val="tx1"/>
              </a:solidFill>
            </a:rPr>
            <a:t>  0-0  μονα </a:t>
          </a:r>
        </a:p>
        <a:p>
          <a:pPr algn="l"/>
          <a:r>
            <a:rPr lang="el-GR" sz="1400" b="1" baseline="0">
              <a:solidFill>
                <a:schemeClr val="tx1"/>
              </a:solidFill>
            </a:rPr>
            <a:t>η   ΠΟΣΟΣΤΟ   </a:t>
          </a:r>
          <a:r>
            <a:rPr lang="el-GR" sz="1400" b="1" baseline="0">
              <a:solidFill>
                <a:srgbClr val="FF0000"/>
              </a:solidFill>
            </a:rPr>
            <a:t>100</a:t>
          </a:r>
          <a:r>
            <a:rPr lang="el-GR" sz="1400" b="1" baseline="0">
              <a:solidFill>
                <a:schemeClr val="tx1"/>
              </a:solidFill>
            </a:rPr>
            <a:t>%       3-3  </a:t>
          </a:r>
          <a:r>
            <a:rPr lang="en-US" sz="1400" b="1" baseline="0">
              <a:solidFill>
                <a:schemeClr val="tx1"/>
              </a:solidFill>
            </a:rPr>
            <a:t> </a:t>
          </a:r>
          <a:r>
            <a:rPr lang="el-GR" sz="1400" b="1" baseline="0">
              <a:solidFill>
                <a:schemeClr val="tx1"/>
              </a:solidFill>
            </a:rPr>
            <a:t> 3άρια  </a:t>
          </a:r>
          <a:endParaRPr lang="el-GR" sz="1200" b="1">
            <a:solidFill>
              <a:schemeClr val="tx1"/>
            </a:solidFill>
          </a:endParaRPr>
        </a:p>
      </xdr:txBody>
    </xdr:sp>
    <xdr:clientData/>
  </xdr:twoCellAnchor>
  <xdr:twoCellAnchor>
    <xdr:from>
      <xdr:col>40</xdr:col>
      <xdr:colOff>342899</xdr:colOff>
      <xdr:row>18</xdr:row>
      <xdr:rowOff>161925</xdr:rowOff>
    </xdr:from>
    <xdr:to>
      <xdr:col>48</xdr:col>
      <xdr:colOff>257174</xdr:colOff>
      <xdr:row>23</xdr:row>
      <xdr:rowOff>38100</xdr:rowOff>
    </xdr:to>
    <xdr:sp macro="" textlink="">
      <xdr:nvSpPr>
        <xdr:cNvPr id="5" name="Επεξήγηση με παραλληλόγραμμο 4"/>
        <xdr:cNvSpPr/>
      </xdr:nvSpPr>
      <xdr:spPr>
        <a:xfrm>
          <a:off x="26603324" y="4200525"/>
          <a:ext cx="7324725" cy="1095375"/>
        </a:xfrm>
        <a:prstGeom prst="wedgeRectCallout">
          <a:avLst>
            <a:gd name="adj1" fmla="val -62010"/>
            <a:gd name="adj2" fmla="val -21459"/>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rgbClr val="FF0000"/>
              </a:solidFill>
            </a:rPr>
            <a:t>ME  </a:t>
          </a:r>
          <a:r>
            <a:rPr lang="el-GR" sz="1400" b="1">
              <a:solidFill>
                <a:srgbClr val="FF0000"/>
              </a:solidFill>
            </a:rPr>
            <a:t>4</a:t>
          </a:r>
          <a:r>
            <a:rPr lang="en-US" sz="1400" b="1">
              <a:solidFill>
                <a:srgbClr val="FF0000"/>
              </a:solidFill>
            </a:rPr>
            <a:t> </a:t>
          </a:r>
          <a:r>
            <a:rPr lang="el-GR" sz="1400" b="1">
              <a:solidFill>
                <a:srgbClr val="FF0000"/>
              </a:solidFill>
            </a:rPr>
            <a:t>ΣΩΣΤΟΥΣ</a:t>
          </a:r>
          <a:r>
            <a:rPr lang="el-GR" sz="1400" b="1" baseline="0">
              <a:solidFill>
                <a:srgbClr val="FF0000"/>
              </a:solidFill>
            </a:rPr>
            <a:t> ΑΡΙΘΜΟΥΣ  με τη ΝΙΚ  ΣΤΗΛΗ ΤΖΟΚΕΡ Η ΑΠΟΔΟΣΗ  ΤΟΥ ΣΥΣΤΗΜΑΤΟΣ  ΘΑ  ΕΙΝΑΙ</a:t>
          </a:r>
        </a:p>
        <a:p>
          <a:pPr algn="l"/>
          <a:r>
            <a:rPr lang="el-GR" sz="1400" b="1" baseline="0">
              <a:solidFill>
                <a:schemeClr val="tx1"/>
              </a:solidFill>
            </a:rPr>
            <a:t>η  </a:t>
          </a:r>
          <a:r>
            <a:rPr lang="el-GR" sz="1400" b="1" baseline="0">
              <a:solidFill>
                <a:schemeClr val="tx1"/>
              </a:solidFill>
              <a:effectLst/>
              <a:latin typeface="+mn-lt"/>
              <a:ea typeface="+mn-ea"/>
              <a:cs typeface="+mn-cs"/>
            </a:rPr>
            <a:t>ΠΟΣΟΣΤΟ    </a:t>
          </a:r>
          <a:r>
            <a:rPr lang="el-GR" sz="1400" b="1" baseline="0">
              <a:solidFill>
                <a:srgbClr val="FF0000"/>
              </a:solidFill>
              <a:effectLst/>
              <a:latin typeface="+mn-lt"/>
              <a:ea typeface="+mn-ea"/>
              <a:cs typeface="+mn-cs"/>
            </a:rPr>
            <a:t>21,43</a:t>
          </a:r>
          <a:r>
            <a:rPr lang="el-GR" sz="1400" b="1" baseline="0">
              <a:solidFill>
                <a:schemeClr val="tx1"/>
              </a:solidFill>
              <a:effectLst/>
              <a:latin typeface="+mn-lt"/>
              <a:ea typeface="+mn-ea"/>
              <a:cs typeface="+mn-cs"/>
            </a:rPr>
            <a:t>% </a:t>
          </a:r>
          <a:r>
            <a:rPr lang="el-GR" sz="1400" b="1" baseline="0">
              <a:solidFill>
                <a:schemeClr val="tx1"/>
              </a:solidFill>
            </a:rPr>
            <a:t>  1-1  4άρια   </a:t>
          </a:r>
          <a:r>
            <a:rPr lang="el-GR" sz="1400" b="1" baseline="0">
              <a:solidFill>
                <a:srgbClr val="FF0000"/>
              </a:solidFill>
            </a:rPr>
            <a:t>και</a:t>
          </a:r>
          <a:r>
            <a:rPr lang="el-GR" sz="1400" b="1" baseline="0">
              <a:solidFill>
                <a:schemeClr val="tx1"/>
              </a:solidFill>
            </a:rPr>
            <a:t>   0-1 3άρια  </a:t>
          </a:r>
          <a:r>
            <a:rPr lang="el-GR" sz="1400" b="1" baseline="0">
              <a:solidFill>
                <a:srgbClr val="FF0000"/>
              </a:solidFill>
            </a:rPr>
            <a:t>και</a:t>
          </a:r>
          <a:r>
            <a:rPr lang="el-GR" sz="1400" b="1" baseline="0">
              <a:solidFill>
                <a:schemeClr val="tx1"/>
              </a:solidFill>
            </a:rPr>
            <a:t>  0-2   2άρια  </a:t>
          </a:r>
          <a:r>
            <a:rPr lang="el-GR" sz="1400" b="1" baseline="0">
              <a:solidFill>
                <a:srgbClr val="FF0000"/>
              </a:solidFill>
            </a:rPr>
            <a:t>και</a:t>
          </a:r>
          <a:r>
            <a:rPr lang="el-GR" sz="1400" b="1" baseline="0">
              <a:solidFill>
                <a:schemeClr val="tx1"/>
              </a:solidFill>
            </a:rPr>
            <a:t>  0-1  μονά </a:t>
          </a:r>
        </a:p>
        <a:p>
          <a:pPr algn="l"/>
          <a:r>
            <a:rPr lang="el-GR" sz="1400" b="1" baseline="0">
              <a:solidFill>
                <a:schemeClr val="tx1"/>
              </a:solidFill>
            </a:rPr>
            <a:t>η   ΠΟΣΟΣΤΟ     </a:t>
          </a:r>
          <a:r>
            <a:rPr lang="el-GR" sz="1400" b="1" baseline="0">
              <a:solidFill>
                <a:srgbClr val="FF0000"/>
              </a:solidFill>
            </a:rPr>
            <a:t>100</a:t>
          </a:r>
          <a:r>
            <a:rPr lang="el-GR" sz="1400" b="1" baseline="0">
              <a:solidFill>
                <a:schemeClr val="tx1"/>
              </a:solidFill>
            </a:rPr>
            <a:t>%     1-2  3άρια  </a:t>
          </a:r>
          <a:r>
            <a:rPr lang="el-GR" sz="1400" b="1" baseline="0">
              <a:solidFill>
                <a:srgbClr val="FF0000"/>
              </a:solidFill>
            </a:rPr>
            <a:t>και </a:t>
          </a:r>
          <a:r>
            <a:rPr lang="el-GR" sz="1400" b="1" baseline="0">
              <a:solidFill>
                <a:schemeClr val="tx1"/>
              </a:solidFill>
            </a:rPr>
            <a:t> 0-2   2άρια  </a:t>
          </a:r>
          <a:r>
            <a:rPr lang="el-GR" sz="1400" b="1" baseline="0">
              <a:solidFill>
                <a:srgbClr val="FF0000"/>
              </a:solidFill>
            </a:rPr>
            <a:t>και </a:t>
          </a:r>
          <a:r>
            <a:rPr lang="el-GR" sz="1400" b="1" baseline="0">
              <a:solidFill>
                <a:schemeClr val="tx1"/>
              </a:solidFill>
            </a:rPr>
            <a:t> 0-1  μονα </a:t>
          </a:r>
        </a:p>
      </xdr:txBody>
    </xdr:sp>
    <xdr:clientData/>
  </xdr:twoCellAnchor>
  <xdr:twoCellAnchor>
    <xdr:from>
      <xdr:col>40</xdr:col>
      <xdr:colOff>381000</xdr:colOff>
      <xdr:row>24</xdr:row>
      <xdr:rowOff>1</xdr:rowOff>
    </xdr:from>
    <xdr:to>
      <xdr:col>48</xdr:col>
      <xdr:colOff>304800</xdr:colOff>
      <xdr:row>28</xdr:row>
      <xdr:rowOff>19051</xdr:rowOff>
    </xdr:to>
    <xdr:sp macro="" textlink="">
      <xdr:nvSpPr>
        <xdr:cNvPr id="6" name="Επεξήγηση με παραλληλόγραμμο 5"/>
        <xdr:cNvSpPr/>
      </xdr:nvSpPr>
      <xdr:spPr>
        <a:xfrm>
          <a:off x="26641425" y="5505451"/>
          <a:ext cx="7334250" cy="990600"/>
        </a:xfrm>
        <a:prstGeom prst="wedgeRectCallout">
          <a:avLst>
            <a:gd name="adj1" fmla="val -61871"/>
            <a:gd name="adj2" fmla="val -24068"/>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rgbClr val="FF0000"/>
              </a:solidFill>
            </a:rPr>
            <a:t>ME  </a:t>
          </a:r>
          <a:r>
            <a:rPr lang="el-GR" sz="1400" b="1">
              <a:solidFill>
                <a:srgbClr val="FF0000"/>
              </a:solidFill>
            </a:rPr>
            <a:t>3</a:t>
          </a:r>
          <a:r>
            <a:rPr lang="en-US" sz="1400" b="1">
              <a:solidFill>
                <a:srgbClr val="FF0000"/>
              </a:solidFill>
            </a:rPr>
            <a:t> </a:t>
          </a:r>
          <a:r>
            <a:rPr lang="el-GR" sz="1400" b="1">
              <a:solidFill>
                <a:srgbClr val="FF0000"/>
              </a:solidFill>
            </a:rPr>
            <a:t>ΣΩΣΤΟΥΣ</a:t>
          </a:r>
          <a:r>
            <a:rPr lang="el-GR" sz="1400" b="1" baseline="0">
              <a:solidFill>
                <a:srgbClr val="FF0000"/>
              </a:solidFill>
            </a:rPr>
            <a:t> ΑΡΙΘΜΟΥΣ  με τη ΝΙΚ  ΣΤΗΛΗ ΤΖΟΚΕΡ Η ΑΠΟΔΟΣΗ  ΤΟΥ ΣΥΣΤΗΜΑΤΟΣ  ΘΑ  ΕΙΝΑΙ</a:t>
          </a:r>
        </a:p>
        <a:p>
          <a:pPr algn="l"/>
          <a:r>
            <a:rPr lang="el-GR" sz="1400" b="1" baseline="0">
              <a:solidFill>
                <a:schemeClr val="tx1"/>
              </a:solidFill>
            </a:rPr>
            <a:t>η  </a:t>
          </a:r>
          <a:r>
            <a:rPr lang="el-GR" sz="1400" b="1" baseline="0">
              <a:solidFill>
                <a:schemeClr val="tx1"/>
              </a:solidFill>
              <a:effectLst/>
              <a:latin typeface="+mn-lt"/>
              <a:ea typeface="+mn-ea"/>
              <a:cs typeface="+mn-cs"/>
            </a:rPr>
            <a:t>ΠΟΣΟΣΤΟ    </a:t>
          </a:r>
          <a:r>
            <a:rPr lang="el-GR" sz="1400" b="1" baseline="0">
              <a:solidFill>
                <a:srgbClr val="FF0000"/>
              </a:solidFill>
              <a:effectLst/>
              <a:latin typeface="+mn-lt"/>
              <a:ea typeface="+mn-ea"/>
              <a:cs typeface="+mn-cs"/>
            </a:rPr>
            <a:t>51,79</a:t>
          </a:r>
          <a:r>
            <a:rPr lang="el-GR" sz="1400" b="1" baseline="0">
              <a:solidFill>
                <a:schemeClr val="tx1"/>
              </a:solidFill>
              <a:effectLst/>
              <a:latin typeface="+mn-lt"/>
              <a:ea typeface="+mn-ea"/>
              <a:cs typeface="+mn-cs"/>
            </a:rPr>
            <a:t>% </a:t>
          </a:r>
          <a:r>
            <a:rPr lang="el-GR" sz="1400" b="1" baseline="0">
              <a:solidFill>
                <a:schemeClr val="tx1"/>
              </a:solidFill>
            </a:rPr>
            <a:t>   1-2   3άρια  </a:t>
          </a:r>
          <a:r>
            <a:rPr lang="el-GR" sz="1400" b="1" baseline="0">
              <a:solidFill>
                <a:srgbClr val="FF0000"/>
              </a:solidFill>
            </a:rPr>
            <a:t>και</a:t>
          </a:r>
          <a:r>
            <a:rPr lang="el-GR" sz="1400" b="1" baseline="0">
              <a:solidFill>
                <a:schemeClr val="tx1"/>
              </a:solidFill>
            </a:rPr>
            <a:t>  0-1   2άρια  </a:t>
          </a:r>
          <a:r>
            <a:rPr lang="el-GR" sz="1400" b="1" baseline="0">
              <a:solidFill>
                <a:srgbClr val="FF0000"/>
              </a:solidFill>
            </a:rPr>
            <a:t>και</a:t>
          </a:r>
          <a:r>
            <a:rPr lang="el-GR" sz="1400" b="1" baseline="0">
              <a:solidFill>
                <a:schemeClr val="tx1"/>
              </a:solidFill>
            </a:rPr>
            <a:t>  0-2  μονά </a:t>
          </a:r>
        </a:p>
        <a:p>
          <a:pPr algn="l"/>
          <a:r>
            <a:rPr lang="el-GR" sz="1400" b="1" baseline="0">
              <a:solidFill>
                <a:schemeClr val="tx1"/>
              </a:solidFill>
            </a:rPr>
            <a:t>η   ΠΟΣΟΣΤΟ     </a:t>
          </a:r>
          <a:r>
            <a:rPr lang="el-GR" sz="1400" b="1" baseline="0">
              <a:solidFill>
                <a:srgbClr val="FF0000"/>
              </a:solidFill>
            </a:rPr>
            <a:t>100</a:t>
          </a:r>
          <a:r>
            <a:rPr lang="el-GR" sz="1400" b="1" baseline="0">
              <a:solidFill>
                <a:schemeClr val="tx1"/>
              </a:solidFill>
            </a:rPr>
            <a:t>%      2-3   2άρια  </a:t>
          </a:r>
          <a:r>
            <a:rPr lang="el-GR" sz="1400" b="1" baseline="0">
              <a:solidFill>
                <a:srgbClr val="FF0000"/>
              </a:solidFill>
            </a:rPr>
            <a:t>και</a:t>
          </a:r>
          <a:r>
            <a:rPr lang="el-GR" sz="1400" b="1" baseline="0">
              <a:solidFill>
                <a:schemeClr val="tx1"/>
              </a:solidFill>
            </a:rPr>
            <a:t>  0-1  μονα </a:t>
          </a:r>
          <a:endParaRPr lang="el-GR" sz="1200" b="1" baseline="0">
            <a:solidFill>
              <a:schemeClr val="tx1"/>
            </a:solidFill>
          </a:endParaRPr>
        </a:p>
      </xdr:txBody>
    </xdr:sp>
    <xdr:clientData/>
  </xdr:twoCellAnchor>
  <xdr:twoCellAnchor>
    <xdr:from>
      <xdr:col>40</xdr:col>
      <xdr:colOff>352424</xdr:colOff>
      <xdr:row>29</xdr:row>
      <xdr:rowOff>47625</xdr:rowOff>
    </xdr:from>
    <xdr:to>
      <xdr:col>48</xdr:col>
      <xdr:colOff>266699</xdr:colOff>
      <xdr:row>32</xdr:row>
      <xdr:rowOff>66675</xdr:rowOff>
    </xdr:to>
    <xdr:sp macro="" textlink="">
      <xdr:nvSpPr>
        <xdr:cNvPr id="7" name="Επεξήγηση με παραλληλόγραμμο 6"/>
        <xdr:cNvSpPr/>
      </xdr:nvSpPr>
      <xdr:spPr>
        <a:xfrm>
          <a:off x="26612849" y="6772275"/>
          <a:ext cx="7324725" cy="742950"/>
        </a:xfrm>
        <a:prstGeom prst="wedgeRectCallout">
          <a:avLst>
            <a:gd name="adj1" fmla="val -60697"/>
            <a:gd name="adj2" fmla="val -26923"/>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rgbClr val="FF0000"/>
              </a:solidFill>
            </a:rPr>
            <a:t>ME  </a:t>
          </a:r>
          <a:r>
            <a:rPr lang="el-GR" sz="1400" b="1">
              <a:solidFill>
                <a:srgbClr val="FF0000"/>
              </a:solidFill>
            </a:rPr>
            <a:t>2</a:t>
          </a:r>
          <a:r>
            <a:rPr lang="en-US" sz="1400" b="1">
              <a:solidFill>
                <a:srgbClr val="FF0000"/>
              </a:solidFill>
            </a:rPr>
            <a:t> </a:t>
          </a:r>
          <a:r>
            <a:rPr lang="el-GR" sz="1400" b="1">
              <a:solidFill>
                <a:srgbClr val="FF0000"/>
              </a:solidFill>
            </a:rPr>
            <a:t>ΣΩΣΤΟΥΣ</a:t>
          </a:r>
          <a:r>
            <a:rPr lang="el-GR" sz="1400" b="1" baseline="0">
              <a:solidFill>
                <a:srgbClr val="FF0000"/>
              </a:solidFill>
            </a:rPr>
            <a:t> ΑΡΙΘΜΟΥΣ  με τη ΝΙΚ  ΣΤΗΛΗ ΤΖΟΚΕΡ Η ΑΠΟΔΟΣΗ  ΤΟΥ ΣΥΣΤΗΜΑΤΟΣ  ΘΑ  ΕΙΝΑΙ</a:t>
          </a:r>
        </a:p>
        <a:p>
          <a:pPr algn="l"/>
          <a:r>
            <a:rPr lang="el-GR" sz="1400" b="1" baseline="0">
              <a:solidFill>
                <a:schemeClr val="tx1"/>
              </a:solidFill>
            </a:rPr>
            <a:t>η  </a:t>
          </a:r>
          <a:r>
            <a:rPr lang="el-GR" sz="1400" b="1" baseline="0">
              <a:solidFill>
                <a:schemeClr val="tx1"/>
              </a:solidFill>
              <a:effectLst/>
              <a:latin typeface="+mn-lt"/>
              <a:ea typeface="+mn-ea"/>
              <a:cs typeface="+mn-cs"/>
            </a:rPr>
            <a:t>ΠΟΣΟΣΤΟ    </a:t>
          </a:r>
          <a:r>
            <a:rPr lang="el-GR" sz="1400" b="1" baseline="0">
              <a:solidFill>
                <a:srgbClr val="FF0000"/>
              </a:solidFill>
              <a:effectLst/>
              <a:latin typeface="+mn-lt"/>
              <a:ea typeface="+mn-ea"/>
              <a:cs typeface="+mn-cs"/>
            </a:rPr>
            <a:t>89,29</a:t>
          </a:r>
          <a:r>
            <a:rPr lang="el-GR" sz="1400" b="1" baseline="0">
              <a:solidFill>
                <a:schemeClr val="tx1"/>
              </a:solidFill>
              <a:effectLst/>
              <a:latin typeface="+mn-lt"/>
              <a:ea typeface="+mn-ea"/>
              <a:cs typeface="+mn-cs"/>
            </a:rPr>
            <a:t>% </a:t>
          </a:r>
          <a:r>
            <a:rPr lang="el-GR" sz="1400" b="1" baseline="0">
              <a:solidFill>
                <a:schemeClr val="tx1"/>
              </a:solidFill>
            </a:rPr>
            <a:t>   1-2   2άρια  </a:t>
          </a:r>
          <a:r>
            <a:rPr lang="el-GR" sz="1400" b="1" baseline="0">
              <a:solidFill>
                <a:srgbClr val="FF0000"/>
              </a:solidFill>
            </a:rPr>
            <a:t>και</a:t>
          </a:r>
          <a:r>
            <a:rPr lang="el-GR" sz="1400" b="1" baseline="0">
              <a:solidFill>
                <a:schemeClr val="tx1"/>
              </a:solidFill>
            </a:rPr>
            <a:t>  0-2  μονά </a:t>
          </a:r>
        </a:p>
        <a:p>
          <a:pPr algn="l"/>
          <a:r>
            <a:rPr lang="el-GR" sz="1400" b="1" baseline="0">
              <a:solidFill>
                <a:schemeClr val="tx1"/>
              </a:solidFill>
            </a:rPr>
            <a:t>η   ΠΟΣΟΣΤΟ     </a:t>
          </a:r>
          <a:r>
            <a:rPr lang="el-GR" sz="1400" b="1" baseline="0">
              <a:solidFill>
                <a:srgbClr val="FF0000"/>
              </a:solidFill>
            </a:rPr>
            <a:t>100</a:t>
          </a:r>
          <a:r>
            <a:rPr lang="el-GR" sz="1400" b="1" baseline="0">
              <a:solidFill>
                <a:schemeClr val="tx1"/>
              </a:solidFill>
            </a:rPr>
            <a:t>%      3-3    μονα </a:t>
          </a:r>
        </a:p>
      </xdr:txBody>
    </xdr:sp>
    <xdr:clientData/>
  </xdr:twoCellAnchor>
  <xdr:twoCellAnchor>
    <xdr:from>
      <xdr:col>40</xdr:col>
      <xdr:colOff>409574</xdr:colOff>
      <xdr:row>34</xdr:row>
      <xdr:rowOff>0</xdr:rowOff>
    </xdr:from>
    <xdr:to>
      <xdr:col>48</xdr:col>
      <xdr:colOff>323849</xdr:colOff>
      <xdr:row>36</xdr:row>
      <xdr:rowOff>200025</xdr:rowOff>
    </xdr:to>
    <xdr:sp macro="" textlink="">
      <xdr:nvSpPr>
        <xdr:cNvPr id="8" name="Επεξήγηση με παραλληλόγραμμο 7"/>
        <xdr:cNvSpPr/>
      </xdr:nvSpPr>
      <xdr:spPr>
        <a:xfrm>
          <a:off x="26669999" y="7934325"/>
          <a:ext cx="7324725" cy="676275"/>
        </a:xfrm>
        <a:prstGeom prst="wedgeRectCallout">
          <a:avLst>
            <a:gd name="adj1" fmla="val -63004"/>
            <a:gd name="adj2" fmla="val -20543"/>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rgbClr val="FF0000"/>
              </a:solidFill>
            </a:rPr>
            <a:t>ME  </a:t>
          </a:r>
          <a:r>
            <a:rPr lang="el-GR" sz="1400" b="1">
              <a:solidFill>
                <a:srgbClr val="FF0000"/>
              </a:solidFill>
            </a:rPr>
            <a:t>1</a:t>
          </a:r>
          <a:r>
            <a:rPr lang="en-US" sz="1400" b="1">
              <a:solidFill>
                <a:srgbClr val="FF0000"/>
              </a:solidFill>
            </a:rPr>
            <a:t> </a:t>
          </a:r>
          <a:r>
            <a:rPr lang="el-GR" sz="1400" b="1">
              <a:solidFill>
                <a:srgbClr val="FF0000"/>
              </a:solidFill>
            </a:rPr>
            <a:t>ΣΩΣΤΟ</a:t>
          </a:r>
          <a:r>
            <a:rPr lang="el-GR" sz="1400" b="1" baseline="0">
              <a:solidFill>
                <a:srgbClr val="FF0000"/>
              </a:solidFill>
            </a:rPr>
            <a:t> ΑΡΙΘΜΟ  με τη ΝΙΚ  ΣΤΗΛΗ ΤΖΟΚΕΡ Η ΑΠΟΔΟΣΗ  ΤΟΥ ΣΥΣΤΗΜΑΤΟΣ  ΘΑ  ΕΙΝΑΙ</a:t>
          </a:r>
        </a:p>
        <a:p>
          <a:pPr algn="l"/>
          <a:r>
            <a:rPr lang="el-GR" sz="1400" b="1" baseline="0">
              <a:solidFill>
                <a:schemeClr val="tx1"/>
              </a:solidFill>
            </a:rPr>
            <a:t> </a:t>
          </a:r>
          <a:r>
            <a:rPr lang="el-GR" sz="1400" b="1" baseline="0">
              <a:solidFill>
                <a:schemeClr val="tx1"/>
              </a:solidFill>
              <a:effectLst/>
              <a:latin typeface="+mn-lt"/>
              <a:ea typeface="+mn-ea"/>
              <a:cs typeface="+mn-cs"/>
            </a:rPr>
            <a:t>ΠΟΣΟΣΤΟ    100% </a:t>
          </a:r>
          <a:r>
            <a:rPr lang="el-GR" sz="1400" b="1" baseline="0">
              <a:solidFill>
                <a:schemeClr val="tx1"/>
              </a:solidFill>
            </a:rPr>
            <a:t>   1-2     μονά </a:t>
          </a:r>
        </a:p>
        <a:p>
          <a:pPr algn="l"/>
          <a:endParaRPr lang="el-GR" sz="1200" b="1" baseline="0">
            <a:solidFill>
              <a:schemeClr val="tx1"/>
            </a:solidFill>
          </a:endParaRPr>
        </a:p>
      </xdr:txBody>
    </xdr:sp>
    <xdr:clientData/>
  </xdr:twoCellAnchor>
  <xdr:twoCellAnchor>
    <xdr:from>
      <xdr:col>26</xdr:col>
      <xdr:colOff>66675</xdr:colOff>
      <xdr:row>0</xdr:row>
      <xdr:rowOff>152400</xdr:rowOff>
    </xdr:from>
    <xdr:to>
      <xdr:col>46</xdr:col>
      <xdr:colOff>1981200</xdr:colOff>
      <xdr:row>7</xdr:row>
      <xdr:rowOff>228600</xdr:rowOff>
    </xdr:to>
    <xdr:sp macro="" textlink="">
      <xdr:nvSpPr>
        <xdr:cNvPr id="9" name="TextBox 8"/>
        <xdr:cNvSpPr txBox="1"/>
      </xdr:nvSpPr>
      <xdr:spPr>
        <a:xfrm>
          <a:off x="19040475" y="152400"/>
          <a:ext cx="13906500" cy="1409700"/>
        </a:xfrm>
        <a:prstGeom prst="rect">
          <a:avLst/>
        </a:prstGeom>
        <a:gradFill>
          <a:gsLst>
            <a:gs pos="0">
              <a:srgbClr val="000000"/>
            </a:gs>
            <a:gs pos="39999">
              <a:srgbClr val="0A128C"/>
            </a:gs>
            <a:gs pos="70000">
              <a:srgbClr val="181CC7"/>
            </a:gs>
            <a:gs pos="88000">
              <a:srgbClr val="7005D4"/>
            </a:gs>
            <a:gs pos="100000">
              <a:srgbClr val="8C3D91"/>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2400" b="1">
              <a:solidFill>
                <a:schemeClr val="bg1"/>
              </a:solidFill>
            </a:rPr>
            <a:t>ΠΩΣ  ΔΙΑΒΑΖΟΥΜΕ  ΤΟΝ  ΠΙΝΑΚΑ</a:t>
          </a:r>
          <a:r>
            <a:rPr lang="el-GR" sz="2400" b="1" baseline="0">
              <a:solidFill>
                <a:schemeClr val="bg1"/>
              </a:solidFill>
            </a:rPr>
            <a:t>  ΑΠΟΔΟΣΕΩΝ </a:t>
          </a:r>
        </a:p>
        <a:p>
          <a:pPr algn="ctr"/>
          <a:r>
            <a:rPr lang="el-GR" sz="2400" b="1" baseline="0">
              <a:solidFill>
                <a:srgbClr val="00FFFF"/>
              </a:solidFill>
            </a:rPr>
            <a:t>ΑΝΑΛΥΤΙΚΕΣ  ΑΠΟΔΟΣΕΙΣ  ΑΝ  ΤΟ ΣΥΣΤΗΜΑ ΜΑΣ  ΕΧΕΙ  5,4,3,2,1  ΑΡΙΘΜΟΥΣ  </a:t>
          </a:r>
        </a:p>
        <a:p>
          <a:pPr algn="ctr"/>
          <a:r>
            <a:rPr lang="el-GR" sz="2400" b="1" baseline="0">
              <a:solidFill>
                <a:srgbClr val="00FFFF"/>
              </a:solidFill>
            </a:rPr>
            <a:t>ΚΟΙΝΟΥΣ  ΜΕ ΤΗ  ΝΙΚ ΣΤΗΛΗ  ΤΖΟΚΕΡ  </a:t>
          </a:r>
          <a:endParaRPr lang="el-GR" sz="2400" b="1">
            <a:solidFill>
              <a:srgbClr val="00FFFF"/>
            </a:solidFill>
          </a:endParaRPr>
        </a:p>
      </xdr:txBody>
    </xdr:sp>
    <xdr:clientData/>
  </xdr:twoCellAnchor>
  <xdr:twoCellAnchor>
    <xdr:from>
      <xdr:col>6</xdr:col>
      <xdr:colOff>1152524</xdr:colOff>
      <xdr:row>1</xdr:row>
      <xdr:rowOff>19050</xdr:rowOff>
    </xdr:from>
    <xdr:to>
      <xdr:col>9</xdr:col>
      <xdr:colOff>57150</xdr:colOff>
      <xdr:row>6</xdr:row>
      <xdr:rowOff>57150</xdr:rowOff>
    </xdr:to>
    <xdr:sp macro="" textlink="">
      <xdr:nvSpPr>
        <xdr:cNvPr id="10" name="Δεξιό βέλος 9"/>
        <xdr:cNvSpPr/>
      </xdr:nvSpPr>
      <xdr:spPr>
        <a:xfrm>
          <a:off x="6896099" y="209550"/>
          <a:ext cx="2476501" cy="990600"/>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l-GR" sz="1400" b="1">
              <a:solidFill>
                <a:srgbClr val="FF0000"/>
              </a:solidFill>
            </a:rPr>
            <a:t>ΑΠΟΔΟΣΕΙΣ  ΣΥΣΤΗΜΑΤΩΝ</a:t>
          </a:r>
        </a:p>
      </xdr:txBody>
    </xdr:sp>
    <xdr:clientData/>
  </xdr:twoCellAnchor>
  <xdr:twoCellAnchor>
    <xdr:from>
      <xdr:col>21</xdr:col>
      <xdr:colOff>685800</xdr:colOff>
      <xdr:row>2</xdr:row>
      <xdr:rowOff>85725</xdr:rowOff>
    </xdr:from>
    <xdr:to>
      <xdr:col>25</xdr:col>
      <xdr:colOff>542925</xdr:colOff>
      <xdr:row>9</xdr:row>
      <xdr:rowOff>114300</xdr:rowOff>
    </xdr:to>
    <xdr:sp macro="" textlink="">
      <xdr:nvSpPr>
        <xdr:cNvPr id="11" name="Δεξιό βέλος 10"/>
        <xdr:cNvSpPr/>
      </xdr:nvSpPr>
      <xdr:spPr>
        <a:xfrm>
          <a:off x="16516350" y="466725"/>
          <a:ext cx="2390775" cy="1476375"/>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l-GR" sz="1400" b="1">
              <a:solidFill>
                <a:srgbClr val="FF0000"/>
              </a:solidFill>
            </a:rPr>
            <a:t>ΠΩΣ ΔΙΑΒΑΖΟΥΜΕ ΤΟΝ ΠΙΝΑΚΑ ΑΠΟΔΟΣΕΩΝ</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85725</xdr:rowOff>
    </xdr:from>
    <xdr:to>
      <xdr:col>15</xdr:col>
      <xdr:colOff>0</xdr:colOff>
      <xdr:row>11</xdr:row>
      <xdr:rowOff>95250</xdr:rowOff>
    </xdr:to>
    <xdr:sp macro="" textlink="">
      <xdr:nvSpPr>
        <xdr:cNvPr id="2" name="8 - TextBox"/>
        <xdr:cNvSpPr txBox="1"/>
      </xdr:nvSpPr>
      <xdr:spPr>
        <a:xfrm>
          <a:off x="0" y="85725"/>
          <a:ext cx="6419850" cy="2105025"/>
        </a:xfrm>
        <a:prstGeom prst="rect">
          <a:avLst/>
        </a:prstGeom>
        <a:solidFill>
          <a:schemeClr val="bg1"/>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800" b="1">
              <a:solidFill>
                <a:schemeClr val="tx1"/>
              </a:solidFill>
            </a:rPr>
            <a:t>1</a:t>
          </a:r>
          <a:r>
            <a:rPr lang="el-GR" sz="1800" b="1">
              <a:solidFill>
                <a:schemeClr val="tx1"/>
              </a:solidFill>
            </a:rPr>
            <a:t>5</a:t>
          </a:r>
          <a:r>
            <a:rPr lang="en-US" sz="1800" b="1">
              <a:solidFill>
                <a:schemeClr val="tx1"/>
              </a:solidFill>
            </a:rPr>
            <a:t>   </a:t>
          </a:r>
          <a:r>
            <a:rPr lang="el-GR" sz="1800" b="1">
              <a:solidFill>
                <a:schemeClr val="tx1"/>
              </a:solidFill>
            </a:rPr>
            <a:t>ΑΡΙΘΜΟΙ</a:t>
          </a:r>
          <a:r>
            <a:rPr lang="el-GR" sz="1800" b="1" baseline="0">
              <a:solidFill>
                <a:schemeClr val="tx1"/>
              </a:solidFill>
            </a:rPr>
            <a:t>   ΔΙΣΜΕΤΑΒΛΗΤΟ    ΣΥΣΤΗΜΑ  ΣΤΗΛΕΣ  13</a:t>
          </a:r>
        </a:p>
        <a:p>
          <a:pPr algn="ctr"/>
          <a:r>
            <a:rPr lang="el-GR" sz="1800" b="1" baseline="0">
              <a:solidFill>
                <a:schemeClr val="tx1"/>
              </a:solidFill>
            </a:rPr>
            <a:t>ΑΠΟΔΟΣΗ</a:t>
          </a:r>
        </a:p>
        <a:p>
          <a:pPr algn="ctr"/>
          <a:r>
            <a:rPr lang="el-GR" sz="1800" b="1" baseline="0">
              <a:solidFill>
                <a:schemeClr val="tx1"/>
              </a:solidFill>
            </a:rPr>
            <a:t>ΜΕ  5  ΕΠΙΤΥΧΙΕΣ   100%  1 - 6  3ΑΡΙΑ    </a:t>
          </a:r>
        </a:p>
        <a:p>
          <a:pPr algn="ctr"/>
          <a:r>
            <a:rPr lang="el-GR" sz="1800" b="1" baseline="0">
              <a:solidFill>
                <a:schemeClr val="tx1"/>
              </a:solidFill>
            </a:rPr>
            <a:t>   ΠΟΣΟΣΤΑ  ΓΙΑ  1 - 2  4ΑΡΙΑ    21%   ΠΟΣΟΣΤΑ  ΓΙΑ  5ΑΡΙ  0,</a:t>
          </a:r>
          <a:r>
            <a:rPr lang="en-US" sz="1800" b="1" baseline="0">
              <a:solidFill>
                <a:schemeClr val="tx1"/>
              </a:solidFill>
            </a:rPr>
            <a:t>43</a:t>
          </a:r>
          <a:r>
            <a:rPr lang="el-GR" sz="1800" b="1" baseline="0">
              <a:solidFill>
                <a:schemeClr val="tx1"/>
              </a:solidFill>
            </a:rPr>
            <a:t>%</a:t>
          </a:r>
        </a:p>
        <a:p>
          <a:pPr algn="ctr"/>
          <a:r>
            <a:rPr lang="el-GR" sz="1800" b="1" baseline="0">
              <a:solidFill>
                <a:schemeClr val="tx1"/>
              </a:solidFill>
            </a:rPr>
            <a:t>ΜΕ  4   ΕΠΙΤΥΧΙΕΣ   5%   1 - 2    4αρια</a:t>
          </a:r>
        </a:p>
        <a:p>
          <a:pPr algn="ctr"/>
          <a:r>
            <a:rPr lang="el-GR" sz="1800" b="1" baseline="0">
              <a:solidFill>
                <a:schemeClr val="tx1"/>
              </a:solidFill>
            </a:rPr>
            <a:t>ποσοστα  για  1 - 3    3αρια  72%</a:t>
          </a:r>
          <a:r>
            <a:rPr lang="en-US" sz="1800" b="1" baseline="0">
              <a:solidFill>
                <a:schemeClr val="tx1"/>
              </a:solidFill>
            </a:rPr>
            <a:t>  </a:t>
          </a:r>
          <a:endParaRPr lang="el-GR" sz="1800" b="1" baseline="0">
            <a:solidFill>
              <a:schemeClr val="tx1"/>
            </a:solidFill>
          </a:endParaRPr>
        </a:p>
        <a:p>
          <a:pPr algn="ctr"/>
          <a:r>
            <a:rPr lang="el-GR" sz="1800" b="1" baseline="0">
              <a:solidFill>
                <a:schemeClr val="tx1"/>
              </a:solidFill>
            </a:rPr>
            <a:t>ΜΕ  3  ΕΠΙΤΥΧΙΕΣ   27%  1 - 2  3ΑΡΙΑ  </a:t>
          </a:r>
        </a:p>
        <a:p>
          <a:pPr algn="ctr"/>
          <a:endParaRPr lang="el-GR" sz="1100">
            <a:solidFill>
              <a:schemeClr val="tx1"/>
            </a:solidFill>
          </a:endParaRPr>
        </a:p>
      </xdr:txBody>
    </xdr:sp>
    <xdr:clientData/>
  </xdr:twoCellAnchor>
  <xdr:twoCellAnchor>
    <xdr:from>
      <xdr:col>2</xdr:col>
      <xdr:colOff>47627</xdr:colOff>
      <xdr:row>20</xdr:row>
      <xdr:rowOff>19050</xdr:rowOff>
    </xdr:from>
    <xdr:to>
      <xdr:col>14</xdr:col>
      <xdr:colOff>352425</xdr:colOff>
      <xdr:row>21</xdr:row>
      <xdr:rowOff>161925</xdr:rowOff>
    </xdr:to>
    <xdr:sp macro="" textlink="">
      <xdr:nvSpPr>
        <xdr:cNvPr id="3" name="9 - TextBox"/>
        <xdr:cNvSpPr txBox="1"/>
      </xdr:nvSpPr>
      <xdr:spPr>
        <a:xfrm>
          <a:off x="1266827" y="3829050"/>
          <a:ext cx="5105398" cy="333375"/>
        </a:xfrm>
        <a:prstGeom prst="rect">
          <a:avLst/>
        </a:prstGeom>
        <a:solidFill>
          <a:schemeClr val="bg1"/>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l-GR" sz="1400" b="1" baseline="0"/>
            <a:t>Κάθε Κάθετη Στήλη ειναι  &amp;  μια  5άδα</a:t>
          </a:r>
          <a:endParaRPr lang="el-GR" sz="1400" b="1"/>
        </a:p>
      </xdr:txBody>
    </xdr:sp>
    <xdr:clientData/>
  </xdr:twoCellAnchor>
  <xdr:twoCellAnchor>
    <xdr:from>
      <xdr:col>0</xdr:col>
      <xdr:colOff>38100</xdr:colOff>
      <xdr:row>11</xdr:row>
      <xdr:rowOff>180975</xdr:rowOff>
    </xdr:from>
    <xdr:to>
      <xdr:col>15</xdr:col>
      <xdr:colOff>0</xdr:colOff>
      <xdr:row>19</xdr:row>
      <xdr:rowOff>123825</xdr:rowOff>
    </xdr:to>
    <xdr:sp macro="" textlink="">
      <xdr:nvSpPr>
        <xdr:cNvPr id="4" name="14 - TextBox"/>
        <xdr:cNvSpPr txBox="1"/>
      </xdr:nvSpPr>
      <xdr:spPr>
        <a:xfrm>
          <a:off x="38100" y="2276475"/>
          <a:ext cx="6381750" cy="1466850"/>
        </a:xfrm>
        <a:prstGeom prst="rect">
          <a:avLst/>
        </a:prstGeom>
        <a:solidFill>
          <a:schemeClr val="bg1"/>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l-GR" sz="1400" b="1">
              <a:solidFill>
                <a:schemeClr val="tx1"/>
              </a:solidFill>
            </a:rPr>
            <a:t>ΟΔΗΓΙΕΣ</a:t>
          </a:r>
        </a:p>
        <a:p>
          <a:r>
            <a:rPr lang="el-GR" sz="1400" b="1">
              <a:solidFill>
                <a:schemeClr val="tx1"/>
              </a:solidFill>
            </a:rPr>
            <a:t>1)Γράψε</a:t>
          </a:r>
          <a:r>
            <a:rPr lang="el-GR" sz="1400" b="1" baseline="0">
              <a:solidFill>
                <a:schemeClr val="tx1"/>
              </a:solidFill>
            </a:rPr>
            <a:t> Κάθετα τους Αριθμούς  της  Επιλογής σας  Ανακατεμένους  η  με Σειρά</a:t>
          </a:r>
        </a:p>
        <a:p>
          <a:r>
            <a:rPr lang="en-US" sz="1400" b="1" baseline="0">
              <a:solidFill>
                <a:schemeClr val="tx1"/>
              </a:solidFill>
            </a:rPr>
            <a:t>2)</a:t>
          </a:r>
          <a:r>
            <a:rPr lang="el-GR" sz="1400" b="1" baseline="0">
              <a:solidFill>
                <a:schemeClr val="tx1"/>
              </a:solidFill>
            </a:rPr>
            <a:t>Αντιγράψτε Κάθε Αριθμό Οριζόντια  Μόνο στα Λευκά  Τετράγωνα</a:t>
          </a:r>
          <a:endParaRPr lang="en-US" sz="1400" b="1" baseline="0">
            <a:solidFill>
              <a:schemeClr val="tx1"/>
            </a:solidFill>
          </a:endParaRPr>
        </a:p>
        <a:p>
          <a:r>
            <a:rPr lang="en-US" sz="1400" b="1" baseline="0">
              <a:solidFill>
                <a:schemeClr val="tx1"/>
              </a:solidFill>
            </a:rPr>
            <a:t>3</a:t>
          </a:r>
          <a:r>
            <a:rPr lang="el-GR" sz="1400" b="1" baseline="0">
              <a:solidFill>
                <a:schemeClr val="tx1"/>
              </a:solidFill>
            </a:rPr>
            <a:t>)Κάθε  Κάθετη Στήλη  ειναι  και  μια  5άδα </a:t>
          </a:r>
          <a:endParaRPr lang="en-US" sz="1400" b="1" baseline="0">
            <a:solidFill>
              <a:schemeClr val="tx1"/>
            </a:solidFill>
          </a:endParaRPr>
        </a:p>
        <a:p>
          <a:r>
            <a:rPr lang="en-US" sz="1400" b="1" baseline="0">
              <a:solidFill>
                <a:schemeClr val="tx1"/>
              </a:solidFill>
            </a:rPr>
            <a:t>4</a:t>
          </a:r>
          <a:r>
            <a:rPr lang="el-GR" sz="1400" b="1" baseline="0">
              <a:solidFill>
                <a:schemeClr val="tx1"/>
              </a:solidFill>
            </a:rPr>
            <a:t>)Ανακατέψτε τους Αριθμούς της Επιλογής σας  &amp; θα  Εχετε  Διαφορετικές  5άδες</a:t>
          </a:r>
        </a:p>
        <a:p>
          <a:r>
            <a:rPr lang="el-GR" sz="1400" b="1" baseline="0">
              <a:solidFill>
                <a:schemeClr val="tx1"/>
              </a:solidFill>
            </a:rPr>
            <a:t>5)ΤΖΟΚΕΡ  Στη Τελευταία Σειρά  Βάλτε  το Τζόκερ της Επιλογής σας </a:t>
          </a:r>
          <a:endParaRPr lang="el-GR" sz="1400" b="1">
            <a:solidFill>
              <a:schemeClr val="tx1"/>
            </a:solidFill>
          </a:endParaRPr>
        </a:p>
      </xdr:txBody>
    </xdr:sp>
    <xdr:clientData/>
  </xdr:twoCellAnchor>
  <xdr:twoCellAnchor>
    <xdr:from>
      <xdr:col>16</xdr:col>
      <xdr:colOff>695325</xdr:colOff>
      <xdr:row>1</xdr:row>
      <xdr:rowOff>19050</xdr:rowOff>
    </xdr:from>
    <xdr:to>
      <xdr:col>21</xdr:col>
      <xdr:colOff>600075</xdr:colOff>
      <xdr:row>13</xdr:row>
      <xdr:rowOff>9525</xdr:rowOff>
    </xdr:to>
    <xdr:sp macro="" textlink="">
      <xdr:nvSpPr>
        <xdr:cNvPr id="5" name="Επεξήγηση με παραλληλόγραμμο 4"/>
        <xdr:cNvSpPr/>
      </xdr:nvSpPr>
      <xdr:spPr>
        <a:xfrm>
          <a:off x="7543800" y="209550"/>
          <a:ext cx="4095750" cy="2276475"/>
        </a:xfrm>
        <a:prstGeom prst="wedgeRectCallout">
          <a:avLst>
            <a:gd name="adj1" fmla="val -72852"/>
            <a:gd name="adj2" fmla="val 3721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l-GR" sz="2800" b="1">
              <a:solidFill>
                <a:schemeClr val="tx1"/>
              </a:solidFill>
            </a:rPr>
            <a:t>ΕΚΤΥΠΩΣΗ</a:t>
          </a:r>
          <a:r>
            <a:rPr lang="el-GR" sz="2800" b="1" baseline="0">
              <a:solidFill>
                <a:schemeClr val="tx1"/>
              </a:solidFill>
            </a:rPr>
            <a:t>   ΣΥΣΤΗΜΑΤΟΣ  ΣΕ  Α4</a:t>
          </a:r>
        </a:p>
        <a:p>
          <a:pPr algn="ctr"/>
          <a:r>
            <a:rPr lang="el-GR" sz="2400" b="1">
              <a:solidFill>
                <a:schemeClr val="tx1"/>
              </a:solidFill>
            </a:rPr>
            <a:t>ΣΤΟ</a:t>
          </a:r>
          <a:r>
            <a:rPr lang="el-GR" sz="2400" b="1" baseline="0">
              <a:solidFill>
                <a:schemeClr val="tx1"/>
              </a:solidFill>
            </a:rPr>
            <a:t> ΜΕΝΟΥ ΠΑΝΩ ΑΡΙΣΤΕΡΑ ΕΠΙΛΕΞΤΕ ΑΡΧΕΙΟ &amp; ΜΕΤΑ ΕΚΤΥΠΩΣΗ</a:t>
          </a:r>
          <a:endParaRPr lang="el-GR" sz="2400" b="1">
            <a:solidFill>
              <a:schemeClr val="tx1"/>
            </a:solidFill>
          </a:endParaRPr>
        </a:p>
      </xdr:txBody>
    </xdr:sp>
    <xdr:clientData/>
  </xdr:twoCellAnchor>
  <xdr:twoCellAnchor>
    <xdr:from>
      <xdr:col>1</xdr:col>
      <xdr:colOff>9525</xdr:colOff>
      <xdr:row>39</xdr:row>
      <xdr:rowOff>171451</xdr:rowOff>
    </xdr:from>
    <xdr:to>
      <xdr:col>14</xdr:col>
      <xdr:colOff>381000</xdr:colOff>
      <xdr:row>48</xdr:row>
      <xdr:rowOff>161925</xdr:rowOff>
    </xdr:to>
    <xdr:sp macro="" textlink="">
      <xdr:nvSpPr>
        <xdr:cNvPr id="6" name="TextBox 5"/>
        <xdr:cNvSpPr txBox="1"/>
      </xdr:nvSpPr>
      <xdr:spPr>
        <a:xfrm>
          <a:off x="304800" y="7753351"/>
          <a:ext cx="6096000" cy="1704974"/>
        </a:xfrm>
        <a:prstGeom prst="rect">
          <a:avLst/>
        </a:prstGeom>
        <a:solidFill>
          <a:schemeClr val="bg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l-GR" sz="1800" b="1">
              <a:solidFill>
                <a:sysClr val="windowText" lastClr="000000"/>
              </a:solidFill>
            </a:rPr>
            <a:t>ΤΖΟΚΕΡ</a:t>
          </a:r>
        </a:p>
        <a:p>
          <a:r>
            <a:rPr lang="en-US" sz="1400" b="1">
              <a:solidFill>
                <a:sysClr val="windowText" lastClr="000000"/>
              </a:solidFill>
            </a:rPr>
            <a:t>O</a:t>
          </a:r>
          <a:r>
            <a:rPr lang="el-GR" sz="1400" b="1">
              <a:solidFill>
                <a:sysClr val="windowText" lastClr="000000"/>
              </a:solidFill>
            </a:rPr>
            <a:t>ποιο</a:t>
          </a:r>
          <a:r>
            <a:rPr lang="el-GR" sz="1400" b="1" baseline="0">
              <a:solidFill>
                <a:sysClr val="windowText" lastClr="000000"/>
              </a:solidFill>
            </a:rPr>
            <a:t>  Σύστημα  απο τη  Λίστα  η Εκτός Λίστας  σας  Ενδιαφέρει  σας  το  Αναπτύσουμε   οπως το Σύστημα  των  1</a:t>
          </a:r>
          <a:r>
            <a:rPr lang="en-US" sz="1400" b="1" baseline="0">
              <a:solidFill>
                <a:sysClr val="windowText" lastClr="000000"/>
              </a:solidFill>
            </a:rPr>
            <a:t>5</a:t>
          </a:r>
          <a:r>
            <a:rPr lang="el-GR" sz="1400" b="1" baseline="0">
              <a:solidFill>
                <a:sysClr val="windowText" lastClr="000000"/>
              </a:solidFill>
            </a:rPr>
            <a:t> Αριθμων.  </a:t>
          </a:r>
          <a:endParaRPr lang="el-GR" sz="1400" baseline="0">
            <a:solidFill>
              <a:sysClr val="windowText" lastClr="000000"/>
            </a:solidFill>
          </a:endParaRPr>
        </a:p>
        <a:p>
          <a:r>
            <a:rPr lang="el-GR" sz="1400" b="1" baseline="0">
              <a:solidFill>
                <a:sysClr val="windowText" lastClr="000000"/>
              </a:solidFill>
              <a:effectLst/>
              <a:latin typeface="+mn-lt"/>
              <a:ea typeface="+mn-ea"/>
              <a:cs typeface="+mn-cs"/>
            </a:rPr>
            <a:t>Αλλάζοντας  Διάταξη  της Εισαγωγής Αριθμών   Δημιουργούνται  Διαφορετικοί  Συνδιασμοί  Πάντα  με  την  ιδια  Εγγύηση  Απόδοσης  </a:t>
          </a:r>
        </a:p>
        <a:p>
          <a:pPr algn="ctr"/>
          <a:r>
            <a:rPr lang="el-GR" sz="1400" b="1" baseline="0">
              <a:solidFill>
                <a:sysClr val="windowText" lastClr="000000"/>
              </a:solidFill>
              <a:effectLst/>
              <a:latin typeface="+mn-lt"/>
              <a:ea typeface="+mn-ea"/>
              <a:cs typeface="+mn-cs"/>
            </a:rPr>
            <a:t>Για Απορίες   </a:t>
          </a:r>
          <a:r>
            <a:rPr lang="en-US" sz="1600" b="1" baseline="0">
              <a:solidFill>
                <a:sysClr val="windowText" lastClr="000000"/>
              </a:solidFill>
              <a:effectLst/>
              <a:latin typeface="+mn-lt"/>
              <a:ea typeface="+mn-ea"/>
              <a:cs typeface="+mn-cs"/>
            </a:rPr>
            <a:t>T</a:t>
          </a:r>
          <a:r>
            <a:rPr lang="el-GR" sz="1600" b="1" baseline="0">
              <a:solidFill>
                <a:sysClr val="windowText" lastClr="000000"/>
              </a:solidFill>
              <a:effectLst/>
              <a:latin typeface="+mn-lt"/>
              <a:ea typeface="+mn-ea"/>
              <a:cs typeface="+mn-cs"/>
            </a:rPr>
            <a:t>ηλ   6944 701 404   </a:t>
          </a:r>
          <a:r>
            <a:rPr lang="en-US" sz="1600" b="1" baseline="0">
              <a:solidFill>
                <a:sysClr val="windowText" lastClr="000000"/>
              </a:solidFill>
              <a:effectLst/>
              <a:latin typeface="+mn-lt"/>
              <a:ea typeface="+mn-ea"/>
              <a:cs typeface="+mn-cs"/>
            </a:rPr>
            <a:t>email     kyr@kyr.gr</a:t>
          </a:r>
          <a:endParaRPr lang="el-GR" sz="1800" baseline="0">
            <a:solidFill>
              <a:sysClr val="windowText" lastClr="000000"/>
            </a:solidFill>
          </a:endParaRPr>
        </a:p>
        <a:p>
          <a:endParaRPr lang="el-GR" sz="1200">
            <a:solidFill>
              <a:sysClr val="windowText" lastClr="000000"/>
            </a:solidFill>
          </a:endParaRPr>
        </a:p>
      </xdr:txBody>
    </xdr:sp>
    <xdr:clientData/>
  </xdr:two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IK149"/>
  <sheetViews>
    <sheetView workbookViewId="0"/>
  </sheetViews>
  <sheetFormatPr defaultRowHeight="15" x14ac:dyDescent="0.25"/>
  <cols>
    <col min="1" max="10" width="9.140625" style="3"/>
    <col min="11" max="11" width="9.85546875" style="3" customWidth="1"/>
    <col min="12" max="12" width="2.5703125" style="3" customWidth="1"/>
    <col min="13" max="13" width="7" style="3" customWidth="1"/>
    <col min="14" max="14" width="117.85546875" style="3" customWidth="1"/>
    <col min="15" max="15" width="2.28515625" style="3" customWidth="1"/>
    <col min="16" max="16" width="2.7109375" style="3" customWidth="1"/>
    <col min="17" max="17" width="19.7109375" style="3" customWidth="1"/>
    <col min="18" max="18" width="29.28515625" style="3" bestFit="1" customWidth="1"/>
    <col min="19" max="19" width="20.5703125" style="3" customWidth="1"/>
    <col min="20" max="20" width="24.5703125" style="3" customWidth="1"/>
    <col min="21" max="21" width="2.5703125" style="3" customWidth="1"/>
    <col min="22" max="22" width="2.42578125" style="3" customWidth="1"/>
    <col min="23" max="23" width="4.85546875" style="3" bestFit="1" customWidth="1"/>
    <col min="24" max="24" width="14.140625" style="3" bestFit="1" customWidth="1"/>
    <col min="25" max="34" width="6" style="3" customWidth="1"/>
    <col min="35" max="35" width="22.28515625" style="3" bestFit="1" customWidth="1"/>
    <col min="36" max="36" width="2.5703125" style="3" customWidth="1"/>
    <col min="37" max="37" width="2.7109375" style="3" customWidth="1"/>
    <col min="38" max="38" width="6" style="3" customWidth="1"/>
    <col min="39" max="39" width="12.7109375" style="3" bestFit="1" customWidth="1"/>
    <col min="40" max="40" width="2.7109375" style="3" bestFit="1" customWidth="1"/>
    <col min="41" max="41" width="9.7109375" style="3" bestFit="1" customWidth="1"/>
    <col min="42" max="51" width="6" style="3" customWidth="1"/>
    <col min="52" max="61" width="9.5703125" style="3" customWidth="1"/>
    <col min="62" max="62" width="8.85546875" style="3" customWidth="1"/>
    <col min="63" max="63" width="3.7109375" style="3" customWidth="1"/>
    <col min="64" max="64" width="6.5703125" style="3" customWidth="1"/>
    <col min="65" max="92" width="6" style="3" customWidth="1"/>
    <col min="93" max="94" width="117.85546875" style="3" customWidth="1"/>
    <col min="95" max="95" width="21.28515625" style="3" customWidth="1"/>
    <col min="96" max="96" width="12.42578125" style="3" customWidth="1"/>
    <col min="97" max="97" width="13.5703125" style="3" customWidth="1"/>
    <col min="98" max="98" width="4.5703125" style="3" customWidth="1"/>
    <col min="99" max="99" width="19.140625" style="3" customWidth="1"/>
    <col min="100" max="115" width="5.5703125" style="3" customWidth="1"/>
    <col min="116" max="117" width="20.7109375" style="3" customWidth="1"/>
    <col min="118" max="118" width="3" style="3" customWidth="1"/>
    <col min="119" max="119" width="5.5703125" style="3" customWidth="1"/>
    <col min="120" max="120" width="12.7109375" style="3" bestFit="1" customWidth="1"/>
    <col min="121" max="121" width="5.5703125" style="3" customWidth="1"/>
    <col min="122" max="122" width="11" style="3" customWidth="1"/>
    <col min="123" max="132" width="6.5703125" style="3" customWidth="1"/>
    <col min="133" max="243" width="5.5703125" style="3" customWidth="1"/>
    <col min="244" max="244" width="9" style="3" bestFit="1" customWidth="1"/>
    <col min="245" max="245" width="5.5703125" style="3" customWidth="1"/>
    <col min="246" max="16384" width="9.140625" style="3"/>
  </cols>
  <sheetData>
    <row r="1" spans="1:176" ht="15.75" x14ac:dyDescent="0.25">
      <c r="A1" s="1"/>
      <c r="B1" s="1"/>
      <c r="C1" s="1"/>
      <c r="D1" s="1"/>
      <c r="E1" s="1"/>
      <c r="F1" s="1"/>
      <c r="G1" s="1"/>
      <c r="H1" s="1"/>
      <c r="I1" s="1"/>
      <c r="J1" s="1"/>
      <c r="K1" s="1"/>
      <c r="L1" s="168"/>
      <c r="M1" s="562" t="s">
        <v>0</v>
      </c>
      <c r="N1" s="563"/>
      <c r="O1" s="161"/>
      <c r="P1" s="2"/>
      <c r="Q1" s="1"/>
      <c r="R1" s="1"/>
      <c r="S1" s="1"/>
      <c r="T1" s="1"/>
      <c r="U1" s="2"/>
      <c r="V1" s="161"/>
      <c r="W1" s="162"/>
      <c r="X1" s="162"/>
      <c r="Y1" s="162"/>
      <c r="Z1" s="162"/>
      <c r="AA1" s="162"/>
      <c r="AB1" s="162"/>
      <c r="AC1" s="162"/>
      <c r="AD1" s="162"/>
      <c r="AE1" s="162"/>
      <c r="AF1" s="162"/>
      <c r="AG1" s="162"/>
      <c r="AH1" s="162"/>
      <c r="AI1" s="162"/>
      <c r="AJ1" s="2"/>
      <c r="AK1" s="161"/>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4"/>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165"/>
      <c r="ET1" s="165"/>
      <c r="EU1" s="165"/>
      <c r="EV1" s="165"/>
      <c r="EW1" s="165"/>
      <c r="EX1" s="165"/>
      <c r="EY1" s="165"/>
      <c r="EZ1" s="165"/>
      <c r="FA1" s="165"/>
      <c r="FB1" s="165"/>
      <c r="FC1" s="165"/>
      <c r="FD1" s="165"/>
      <c r="FE1" s="165"/>
      <c r="FF1" s="165"/>
      <c r="FG1" s="165"/>
      <c r="FH1" s="165"/>
      <c r="FI1" s="165"/>
      <c r="FJ1" s="165"/>
      <c r="FK1" s="165"/>
      <c r="FL1" s="165"/>
      <c r="FM1" s="165"/>
      <c r="FN1" s="165"/>
      <c r="FO1" s="165"/>
      <c r="FP1" s="165"/>
      <c r="FQ1" s="165"/>
      <c r="FR1" s="165"/>
      <c r="FS1" s="165"/>
      <c r="FT1" s="165"/>
    </row>
    <row r="2" spans="1:176" ht="18.75" x14ac:dyDescent="0.3">
      <c r="A2" s="1"/>
      <c r="B2" s="1"/>
      <c r="C2" s="1"/>
      <c r="D2" s="1"/>
      <c r="E2" s="1"/>
      <c r="F2" s="1"/>
      <c r="G2" s="1"/>
      <c r="H2" s="1"/>
      <c r="I2" s="1"/>
      <c r="J2" s="1"/>
      <c r="K2" s="1"/>
      <c r="L2" s="168"/>
      <c r="M2" s="564">
        <v>2023</v>
      </c>
      <c r="N2" s="565"/>
      <c r="O2" s="166"/>
      <c r="P2" s="2"/>
      <c r="Q2" s="1"/>
      <c r="R2" s="1"/>
      <c r="S2" s="1"/>
      <c r="T2" s="1"/>
      <c r="U2" s="2"/>
      <c r="V2" s="166"/>
      <c r="W2" s="167"/>
      <c r="X2" s="167"/>
      <c r="Y2" s="167"/>
      <c r="Z2" s="167"/>
      <c r="AA2" s="167"/>
      <c r="AB2" s="167"/>
      <c r="AC2" s="167"/>
      <c r="AD2" s="167"/>
      <c r="AE2" s="167"/>
      <c r="AF2" s="167"/>
      <c r="AG2" s="167"/>
      <c r="AH2" s="167"/>
      <c r="AI2" s="167"/>
      <c r="AJ2" s="2"/>
      <c r="AK2" s="166"/>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4"/>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row>
    <row r="3" spans="1:176" ht="15.75" x14ac:dyDescent="0.25">
      <c r="A3" s="1"/>
      <c r="B3" s="1"/>
      <c r="C3" s="1"/>
      <c r="D3" s="1"/>
      <c r="E3" s="1"/>
      <c r="F3" s="1"/>
      <c r="G3" s="1"/>
      <c r="H3" s="1"/>
      <c r="I3" s="1"/>
      <c r="J3" s="1"/>
      <c r="K3" s="1"/>
      <c r="L3" s="168"/>
      <c r="M3" s="2"/>
      <c r="N3" s="2"/>
      <c r="O3" s="168"/>
      <c r="P3" s="2"/>
      <c r="Q3" s="1"/>
      <c r="R3" s="1"/>
      <c r="S3" s="1"/>
      <c r="T3" s="1"/>
      <c r="U3" s="2"/>
      <c r="V3" s="168"/>
      <c r="W3" s="167"/>
      <c r="X3" s="167"/>
      <c r="Y3" s="167"/>
      <c r="Z3" s="167"/>
      <c r="AA3" s="167"/>
      <c r="AB3" s="167"/>
      <c r="AC3" s="167"/>
      <c r="AD3" s="167"/>
      <c r="AE3" s="167"/>
      <c r="AF3" s="167"/>
      <c r="AG3" s="167"/>
      <c r="AH3" s="167"/>
      <c r="AI3" s="167"/>
      <c r="AJ3" s="2"/>
      <c r="AK3" s="168"/>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4"/>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row>
    <row r="4" spans="1:176" ht="15.75" x14ac:dyDescent="0.25">
      <c r="A4" s="1"/>
      <c r="B4" s="1"/>
      <c r="C4" s="1"/>
      <c r="D4" s="1"/>
      <c r="E4" s="1"/>
      <c r="F4" s="1"/>
      <c r="G4" s="1"/>
      <c r="H4" s="1"/>
      <c r="I4" s="1"/>
      <c r="J4" s="1"/>
      <c r="K4" s="1"/>
      <c r="L4" s="168"/>
      <c r="M4" s="2"/>
      <c r="N4" s="2"/>
      <c r="O4" s="168"/>
      <c r="P4" s="2"/>
      <c r="Q4" s="1"/>
      <c r="R4" s="1"/>
      <c r="S4" s="1"/>
      <c r="T4" s="1"/>
      <c r="U4" s="2"/>
      <c r="V4" s="168"/>
      <c r="W4" s="167"/>
      <c r="X4" s="167"/>
      <c r="Y4" s="167"/>
      <c r="Z4" s="167"/>
      <c r="AA4" s="167"/>
      <c r="AB4" s="167"/>
      <c r="AC4" s="167"/>
      <c r="AD4" s="167"/>
      <c r="AE4" s="167"/>
      <c r="AF4" s="167"/>
      <c r="AG4" s="167"/>
      <c r="AH4" s="167"/>
      <c r="AI4" s="167"/>
      <c r="AJ4" s="2"/>
      <c r="AK4" s="168"/>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4"/>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c r="DD4" s="165"/>
      <c r="DE4" s="165"/>
      <c r="DF4" s="165"/>
      <c r="DG4" s="165"/>
      <c r="DH4" s="165"/>
      <c r="DI4" s="165"/>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row>
    <row r="5" spans="1:176" ht="15.75" x14ac:dyDescent="0.25">
      <c r="A5" s="1"/>
      <c r="B5" s="1"/>
      <c r="C5" s="1"/>
      <c r="D5" s="1"/>
      <c r="E5" s="1"/>
      <c r="F5" s="1"/>
      <c r="G5" s="1"/>
      <c r="H5" s="1"/>
      <c r="I5" s="1"/>
      <c r="J5" s="1"/>
      <c r="K5" s="1"/>
      <c r="L5" s="168"/>
      <c r="M5" s="2"/>
      <c r="N5" s="2"/>
      <c r="O5" s="168"/>
      <c r="P5" s="2"/>
      <c r="Q5" s="1"/>
      <c r="R5" s="1"/>
      <c r="S5" s="1"/>
      <c r="T5" s="1"/>
      <c r="U5" s="2"/>
      <c r="V5" s="168"/>
      <c r="W5" s="167"/>
      <c r="X5" s="167"/>
      <c r="Y5" s="167"/>
      <c r="Z5" s="167"/>
      <c r="AA5" s="167"/>
      <c r="AB5" s="167"/>
      <c r="AC5" s="167"/>
      <c r="AD5" s="167"/>
      <c r="AE5" s="167"/>
      <c r="AF5" s="167"/>
      <c r="AG5" s="167"/>
      <c r="AH5" s="167"/>
      <c r="AI5" s="167"/>
      <c r="AJ5" s="2"/>
      <c r="AK5" s="168"/>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4"/>
      <c r="BL5" s="165"/>
      <c r="BM5" s="165"/>
      <c r="BN5" s="165"/>
      <c r="BO5" s="165"/>
      <c r="BP5" s="165"/>
      <c r="BQ5" s="165"/>
      <c r="BR5" s="165"/>
      <c r="BS5" s="165"/>
      <c r="BT5" s="165"/>
      <c r="BU5" s="165"/>
      <c r="BV5" s="165"/>
      <c r="BW5" s="165"/>
      <c r="BX5" s="165"/>
      <c r="BY5" s="165"/>
      <c r="BZ5" s="165"/>
      <c r="CA5" s="165"/>
      <c r="CB5" s="165"/>
      <c r="CC5" s="165"/>
      <c r="CD5" s="165"/>
      <c r="CE5" s="165"/>
      <c r="CF5" s="165"/>
      <c r="CG5" s="165"/>
      <c r="CH5" s="165"/>
      <c r="CI5" s="165"/>
      <c r="CJ5" s="165"/>
      <c r="CK5" s="165"/>
      <c r="CL5" s="165"/>
      <c r="CM5" s="165"/>
      <c r="CN5" s="165"/>
      <c r="CO5" s="165"/>
      <c r="CP5" s="165"/>
      <c r="CQ5" s="165"/>
      <c r="CR5" s="165"/>
      <c r="CS5" s="165"/>
      <c r="CT5" s="165"/>
      <c r="CU5" s="165"/>
      <c r="CV5" s="165"/>
      <c r="CW5" s="165"/>
      <c r="CX5" s="165"/>
      <c r="CY5" s="165"/>
      <c r="CZ5" s="165"/>
      <c r="DA5" s="165"/>
      <c r="DB5" s="165"/>
      <c r="DC5" s="165"/>
      <c r="DD5" s="165"/>
      <c r="DE5" s="165"/>
      <c r="DF5" s="165"/>
      <c r="DG5" s="165"/>
      <c r="DH5" s="165"/>
      <c r="DI5" s="165"/>
      <c r="DJ5" s="165"/>
      <c r="DK5" s="165"/>
      <c r="DL5" s="165"/>
      <c r="DM5" s="165"/>
      <c r="DN5" s="165"/>
      <c r="DO5" s="165"/>
      <c r="DP5" s="165"/>
      <c r="DQ5" s="165"/>
      <c r="DR5" s="165"/>
      <c r="DS5" s="165"/>
      <c r="DT5" s="165"/>
      <c r="DU5" s="165"/>
      <c r="DV5" s="165"/>
      <c r="DW5" s="165"/>
      <c r="DX5" s="165"/>
      <c r="DY5" s="165"/>
      <c r="DZ5" s="165"/>
      <c r="EA5" s="165"/>
      <c r="EB5" s="165"/>
      <c r="EC5" s="165"/>
      <c r="ED5" s="165"/>
      <c r="EE5" s="165"/>
      <c r="EF5" s="165"/>
      <c r="EG5" s="165"/>
      <c r="EH5" s="165"/>
      <c r="EI5" s="165"/>
      <c r="EJ5" s="165"/>
      <c r="EK5" s="165"/>
      <c r="EL5" s="165"/>
      <c r="EM5" s="165"/>
      <c r="EN5" s="165"/>
      <c r="EO5" s="165"/>
      <c r="EP5" s="165"/>
      <c r="EQ5" s="165"/>
      <c r="ER5" s="165"/>
      <c r="ES5" s="165"/>
      <c r="ET5" s="165"/>
      <c r="EU5" s="165"/>
      <c r="EV5" s="165"/>
      <c r="EW5" s="165"/>
      <c r="EX5" s="165"/>
      <c r="EY5" s="165"/>
      <c r="EZ5" s="165"/>
      <c r="FA5" s="165"/>
      <c r="FB5" s="165"/>
      <c r="FC5" s="165"/>
      <c r="FD5" s="165"/>
      <c r="FE5" s="165"/>
      <c r="FF5" s="165"/>
      <c r="FG5" s="165"/>
      <c r="FH5" s="165"/>
      <c r="FI5" s="165"/>
      <c r="FJ5" s="165"/>
      <c r="FK5" s="165"/>
      <c r="FL5" s="165"/>
      <c r="FM5" s="165"/>
      <c r="FN5" s="165"/>
      <c r="FO5" s="165"/>
      <c r="FP5" s="165"/>
      <c r="FQ5" s="165"/>
      <c r="FR5" s="165"/>
      <c r="FS5" s="165"/>
      <c r="FT5" s="165"/>
    </row>
    <row r="6" spans="1:176" ht="15.75" x14ac:dyDescent="0.25">
      <c r="A6" s="1"/>
      <c r="B6" s="1"/>
      <c r="C6" s="1"/>
      <c r="D6" s="1"/>
      <c r="E6" s="1"/>
      <c r="F6" s="1"/>
      <c r="G6" s="1"/>
      <c r="H6" s="1"/>
      <c r="I6" s="1"/>
      <c r="J6" s="1"/>
      <c r="K6" s="1"/>
      <c r="L6" s="168"/>
      <c r="M6" s="2"/>
      <c r="N6" s="2"/>
      <c r="O6" s="168"/>
      <c r="P6" s="2"/>
      <c r="Q6" s="1"/>
      <c r="R6" s="1"/>
      <c r="S6" s="1"/>
      <c r="T6" s="1"/>
      <c r="U6" s="2"/>
      <c r="V6" s="168"/>
      <c r="W6" s="167"/>
      <c r="X6" s="167"/>
      <c r="Y6" s="167"/>
      <c r="Z6" s="167"/>
      <c r="AA6" s="167"/>
      <c r="AB6" s="167"/>
      <c r="AC6" s="167"/>
      <c r="AD6" s="167"/>
      <c r="AE6" s="167"/>
      <c r="AF6" s="167"/>
      <c r="AG6" s="167"/>
      <c r="AH6" s="167"/>
      <c r="AI6" s="167"/>
      <c r="AJ6" s="2"/>
      <c r="AK6" s="168"/>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4"/>
      <c r="BL6" s="165"/>
      <c r="BM6" s="165"/>
      <c r="BN6" s="165"/>
      <c r="BO6" s="165"/>
      <c r="BP6" s="165"/>
      <c r="BQ6" s="165"/>
      <c r="BR6" s="165"/>
      <c r="BS6" s="165"/>
      <c r="BT6" s="165"/>
      <c r="BU6" s="165"/>
      <c r="BV6" s="165"/>
      <c r="BW6" s="165"/>
      <c r="BX6" s="165"/>
      <c r="BY6" s="165"/>
      <c r="BZ6" s="165"/>
      <c r="CA6" s="165"/>
      <c r="CB6" s="165"/>
      <c r="CC6" s="165"/>
      <c r="CD6" s="165"/>
      <c r="CE6" s="165"/>
      <c r="CF6" s="165"/>
      <c r="CG6" s="165"/>
      <c r="CH6" s="165"/>
      <c r="CI6" s="165"/>
      <c r="CJ6" s="165"/>
      <c r="CK6" s="165"/>
      <c r="CL6" s="165"/>
      <c r="CM6" s="165"/>
      <c r="CN6" s="165"/>
      <c r="CO6" s="165"/>
      <c r="CP6" s="165"/>
      <c r="CQ6" s="165"/>
      <c r="CR6" s="165"/>
      <c r="CS6" s="165"/>
      <c r="CT6" s="165"/>
      <c r="CU6" s="165"/>
      <c r="CV6" s="165"/>
      <c r="CW6" s="165"/>
      <c r="CX6" s="165"/>
      <c r="CY6" s="165"/>
      <c r="CZ6" s="165"/>
      <c r="DA6" s="165"/>
      <c r="DB6" s="165"/>
      <c r="DC6" s="165"/>
      <c r="DD6" s="165"/>
      <c r="DE6" s="165"/>
      <c r="DF6" s="165"/>
      <c r="DG6" s="165"/>
      <c r="DH6" s="165"/>
      <c r="DI6" s="165"/>
      <c r="DJ6" s="165"/>
      <c r="DK6" s="165"/>
      <c r="DL6" s="165"/>
      <c r="DM6" s="165"/>
      <c r="DN6" s="165"/>
      <c r="DO6" s="165"/>
      <c r="DP6" s="165"/>
      <c r="DQ6" s="165"/>
      <c r="DR6" s="165"/>
      <c r="DS6" s="165"/>
      <c r="DT6" s="165"/>
      <c r="DU6" s="165"/>
      <c r="DV6" s="165"/>
      <c r="DW6" s="165"/>
      <c r="DX6" s="165"/>
      <c r="DY6" s="165"/>
      <c r="DZ6" s="165"/>
      <c r="EA6" s="165"/>
      <c r="EB6" s="165"/>
      <c r="EC6" s="165"/>
      <c r="ED6" s="165"/>
      <c r="EE6" s="165"/>
      <c r="EF6" s="165"/>
      <c r="EG6" s="165"/>
      <c r="EH6" s="165"/>
      <c r="EI6" s="165"/>
      <c r="EJ6" s="165"/>
      <c r="EK6" s="165"/>
      <c r="EL6" s="165"/>
      <c r="EM6" s="165"/>
      <c r="EN6" s="165"/>
      <c r="EO6" s="165"/>
      <c r="EP6" s="165"/>
      <c r="EQ6" s="165"/>
      <c r="ER6" s="165"/>
      <c r="ES6" s="165"/>
      <c r="ET6" s="165"/>
      <c r="EU6" s="165"/>
      <c r="EV6" s="165"/>
      <c r="EW6" s="165"/>
      <c r="EX6" s="165"/>
      <c r="EY6" s="165"/>
      <c r="EZ6" s="165"/>
      <c r="FA6" s="165"/>
      <c r="FB6" s="165"/>
      <c r="FC6" s="165"/>
      <c r="FD6" s="165"/>
      <c r="FE6" s="165"/>
      <c r="FF6" s="165"/>
      <c r="FG6" s="165"/>
      <c r="FH6" s="165"/>
      <c r="FI6" s="165"/>
      <c r="FJ6" s="165"/>
      <c r="FK6" s="165"/>
      <c r="FL6" s="165"/>
      <c r="FM6" s="165"/>
      <c r="FN6" s="165"/>
      <c r="FO6" s="165"/>
      <c r="FP6" s="165"/>
      <c r="FQ6" s="165"/>
      <c r="FR6" s="165"/>
      <c r="FS6" s="165"/>
      <c r="FT6" s="165"/>
    </row>
    <row r="7" spans="1:176" ht="15.75" x14ac:dyDescent="0.25">
      <c r="A7" s="1"/>
      <c r="B7" s="1"/>
      <c r="C7" s="1"/>
      <c r="D7" s="1"/>
      <c r="E7" s="1"/>
      <c r="F7" s="1"/>
      <c r="G7" s="1"/>
      <c r="H7" s="1"/>
      <c r="I7" s="1"/>
      <c r="J7" s="1"/>
      <c r="K7" s="1"/>
      <c r="L7" s="168"/>
      <c r="M7" s="2"/>
      <c r="N7" s="2"/>
      <c r="O7" s="168"/>
      <c r="P7" s="2"/>
      <c r="Q7" s="1"/>
      <c r="R7" s="1"/>
      <c r="S7" s="1"/>
      <c r="T7" s="1"/>
      <c r="U7" s="2"/>
      <c r="V7" s="168"/>
      <c r="W7" s="167"/>
      <c r="X7" s="167"/>
      <c r="Y7" s="167"/>
      <c r="Z7" s="167"/>
      <c r="AA7" s="167"/>
      <c r="AB7" s="167"/>
      <c r="AC7" s="167"/>
      <c r="AD7" s="167"/>
      <c r="AE7" s="167"/>
      <c r="AF7" s="167"/>
      <c r="AG7" s="167"/>
      <c r="AH7" s="167"/>
      <c r="AI7" s="167"/>
      <c r="AJ7" s="2"/>
      <c r="AK7" s="168"/>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4"/>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c r="FP7" s="165"/>
      <c r="FQ7" s="165"/>
      <c r="FR7" s="165"/>
      <c r="FS7" s="165"/>
      <c r="FT7" s="165"/>
    </row>
    <row r="8" spans="1:176" ht="15.75" x14ac:dyDescent="0.25">
      <c r="A8" s="1"/>
      <c r="B8" s="1"/>
      <c r="C8" s="1"/>
      <c r="D8" s="1"/>
      <c r="E8" s="1"/>
      <c r="F8" s="1"/>
      <c r="G8" s="1"/>
      <c r="H8" s="1"/>
      <c r="I8" s="1"/>
      <c r="J8" s="1"/>
      <c r="K8" s="1"/>
      <c r="L8" s="168"/>
      <c r="M8" s="2"/>
      <c r="N8" s="2"/>
      <c r="O8" s="168"/>
      <c r="P8" s="2"/>
      <c r="Q8" s="1"/>
      <c r="R8" s="1"/>
      <c r="S8" s="1"/>
      <c r="T8" s="1"/>
      <c r="U8" s="2"/>
      <c r="V8" s="168"/>
      <c r="W8" s="167"/>
      <c r="X8" s="167"/>
      <c r="Y8" s="167"/>
      <c r="Z8" s="167"/>
      <c r="AA8" s="167"/>
      <c r="AB8" s="167"/>
      <c r="AC8" s="167"/>
      <c r="AD8" s="167"/>
      <c r="AE8" s="167"/>
      <c r="AF8" s="167"/>
      <c r="AG8" s="167"/>
      <c r="AH8" s="167"/>
      <c r="AI8" s="167"/>
      <c r="AJ8" s="2"/>
      <c r="AK8" s="168"/>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4"/>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c r="CW8" s="165"/>
      <c r="CX8" s="165"/>
      <c r="CY8" s="165"/>
      <c r="CZ8" s="165"/>
      <c r="DA8" s="165"/>
      <c r="DB8" s="165"/>
      <c r="DC8" s="165"/>
      <c r="DD8" s="165"/>
      <c r="DE8" s="165"/>
      <c r="DF8" s="165"/>
      <c r="DG8" s="165"/>
      <c r="DH8" s="165"/>
      <c r="DI8" s="165"/>
      <c r="DJ8" s="165"/>
      <c r="DK8" s="165"/>
      <c r="DL8" s="165"/>
      <c r="DM8" s="165"/>
      <c r="DN8" s="165"/>
      <c r="DO8" s="165"/>
      <c r="DP8" s="165"/>
      <c r="DQ8" s="165"/>
      <c r="DR8" s="165"/>
      <c r="DS8" s="165"/>
      <c r="DT8" s="165"/>
      <c r="DU8" s="165"/>
      <c r="DV8" s="165"/>
      <c r="DW8" s="165"/>
      <c r="DX8" s="165"/>
      <c r="DY8" s="165"/>
      <c r="DZ8" s="165"/>
      <c r="EA8" s="165"/>
      <c r="EB8" s="165"/>
      <c r="EC8" s="165"/>
      <c r="ED8" s="165"/>
      <c r="EE8" s="165"/>
      <c r="EF8" s="165"/>
      <c r="EG8" s="165"/>
      <c r="EH8" s="165"/>
      <c r="EI8" s="165"/>
      <c r="EJ8" s="165"/>
      <c r="EK8" s="165"/>
      <c r="EL8" s="165"/>
      <c r="EM8" s="165"/>
      <c r="EN8" s="165"/>
      <c r="EO8" s="165"/>
      <c r="EP8" s="165"/>
      <c r="EQ8" s="165"/>
      <c r="ER8" s="165"/>
      <c r="ES8" s="165"/>
      <c r="ET8" s="165"/>
      <c r="EU8" s="165"/>
      <c r="EV8" s="165"/>
      <c r="EW8" s="165"/>
      <c r="EX8" s="165"/>
      <c r="EY8" s="165"/>
      <c r="EZ8" s="165"/>
      <c r="FA8" s="165"/>
      <c r="FB8" s="165"/>
      <c r="FC8" s="165"/>
      <c r="FD8" s="165"/>
      <c r="FE8" s="165"/>
      <c r="FF8" s="165"/>
      <c r="FG8" s="165"/>
      <c r="FH8" s="165"/>
      <c r="FI8" s="165"/>
      <c r="FJ8" s="165"/>
      <c r="FK8" s="165"/>
      <c r="FL8" s="165"/>
      <c r="FM8" s="165"/>
      <c r="FN8" s="165"/>
      <c r="FO8" s="165"/>
      <c r="FP8" s="165"/>
      <c r="FQ8" s="165"/>
      <c r="FR8" s="165"/>
      <c r="FS8" s="165"/>
      <c r="FT8" s="165"/>
    </row>
    <row r="9" spans="1:176" ht="15.75" x14ac:dyDescent="0.25">
      <c r="A9" s="1"/>
      <c r="B9" s="1"/>
      <c r="C9" s="1"/>
      <c r="D9" s="1"/>
      <c r="E9" s="1"/>
      <c r="F9" s="1"/>
      <c r="G9" s="1"/>
      <c r="H9" s="1"/>
      <c r="I9" s="1"/>
      <c r="J9" s="1"/>
      <c r="K9" s="1"/>
      <c r="L9" s="168"/>
      <c r="M9" s="2"/>
      <c r="N9" s="2"/>
      <c r="O9" s="168"/>
      <c r="P9" s="2"/>
      <c r="Q9" s="1"/>
      <c r="R9" s="1"/>
      <c r="S9" s="1"/>
      <c r="T9" s="1"/>
      <c r="U9" s="2"/>
      <c r="V9" s="168"/>
      <c r="W9" s="167"/>
      <c r="X9" s="167"/>
      <c r="Y9" s="167"/>
      <c r="Z9" s="167"/>
      <c r="AA9" s="167"/>
      <c r="AB9" s="167"/>
      <c r="AC9" s="167"/>
      <c r="AD9" s="167"/>
      <c r="AE9" s="167"/>
      <c r="AF9" s="167"/>
      <c r="AG9" s="167"/>
      <c r="AH9" s="167"/>
      <c r="AI9" s="167"/>
      <c r="AJ9" s="2"/>
      <c r="AK9" s="168"/>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4"/>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c r="DK9" s="165"/>
      <c r="DL9" s="165"/>
      <c r="DM9" s="165"/>
      <c r="DN9" s="165"/>
      <c r="DO9" s="165"/>
      <c r="DP9" s="165"/>
      <c r="DQ9" s="165"/>
      <c r="DR9" s="165"/>
      <c r="DS9" s="165"/>
      <c r="DT9" s="165"/>
      <c r="DU9" s="165"/>
      <c r="DV9" s="165"/>
      <c r="DW9" s="165"/>
      <c r="DX9" s="165"/>
      <c r="DY9" s="165"/>
      <c r="DZ9" s="165"/>
      <c r="EA9" s="165"/>
      <c r="EB9" s="165"/>
      <c r="EC9" s="165"/>
      <c r="ED9" s="165"/>
      <c r="EE9" s="165"/>
      <c r="EF9" s="165"/>
      <c r="EG9" s="165"/>
      <c r="EH9" s="165"/>
      <c r="EI9" s="165"/>
      <c r="EJ9" s="165"/>
      <c r="EK9" s="165"/>
      <c r="EL9" s="165"/>
      <c r="EM9" s="165"/>
      <c r="EN9" s="165"/>
      <c r="EO9" s="165"/>
      <c r="EP9" s="165"/>
      <c r="EQ9" s="165"/>
      <c r="ER9" s="165"/>
      <c r="ES9" s="165"/>
      <c r="ET9" s="165"/>
      <c r="EU9" s="165"/>
      <c r="EV9" s="165"/>
      <c r="EW9" s="165"/>
      <c r="EX9" s="165"/>
      <c r="EY9" s="165"/>
      <c r="EZ9" s="165"/>
      <c r="FA9" s="165"/>
      <c r="FB9" s="165"/>
      <c r="FC9" s="165"/>
      <c r="FD9" s="165"/>
      <c r="FE9" s="165"/>
      <c r="FF9" s="165"/>
      <c r="FG9" s="165"/>
      <c r="FH9" s="165"/>
      <c r="FI9" s="165"/>
      <c r="FJ9" s="165"/>
      <c r="FK9" s="165"/>
      <c r="FL9" s="165"/>
      <c r="FM9" s="165"/>
      <c r="FN9" s="165"/>
      <c r="FO9" s="165"/>
      <c r="FP9" s="165"/>
      <c r="FQ9" s="165"/>
      <c r="FR9" s="165"/>
      <c r="FS9" s="165"/>
      <c r="FT9" s="165"/>
    </row>
    <row r="10" spans="1:176" ht="16.5" thickBot="1" x14ac:dyDescent="0.3">
      <c r="A10" s="1"/>
      <c r="B10" s="1"/>
      <c r="C10" s="1"/>
      <c r="D10" s="1"/>
      <c r="E10" s="1"/>
      <c r="F10" s="1"/>
      <c r="G10" s="1"/>
      <c r="H10" s="1"/>
      <c r="I10" s="1"/>
      <c r="J10" s="1"/>
      <c r="K10" s="1"/>
      <c r="L10" s="168"/>
      <c r="M10" s="2"/>
      <c r="N10" s="2"/>
      <c r="O10" s="168"/>
      <c r="P10" s="2"/>
      <c r="Q10" s="1"/>
      <c r="R10" s="1"/>
      <c r="S10" s="1"/>
      <c r="T10" s="1"/>
      <c r="U10" s="2"/>
      <c r="V10" s="168"/>
      <c r="W10" s="167"/>
      <c r="X10" s="167"/>
      <c r="Y10" s="167"/>
      <c r="Z10" s="167"/>
      <c r="AA10" s="167"/>
      <c r="AB10" s="167"/>
      <c r="AC10" s="167"/>
      <c r="AD10" s="167"/>
      <c r="AE10" s="167"/>
      <c r="AF10" s="167"/>
      <c r="AG10" s="167"/>
      <c r="AH10" s="167"/>
      <c r="AI10" s="167"/>
      <c r="AJ10" s="2"/>
      <c r="AK10" s="168"/>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4"/>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c r="FL10" s="165"/>
      <c r="FM10" s="165"/>
      <c r="FN10" s="165"/>
      <c r="FO10" s="165"/>
      <c r="FP10" s="165"/>
      <c r="FQ10" s="165"/>
      <c r="FR10" s="165"/>
      <c r="FS10" s="165"/>
      <c r="FT10" s="165"/>
    </row>
    <row r="11" spans="1:176" ht="19.5" thickBot="1" x14ac:dyDescent="0.35">
      <c r="A11" s="1"/>
      <c r="B11" s="1"/>
      <c r="C11" s="1"/>
      <c r="D11" s="1"/>
      <c r="E11" s="1"/>
      <c r="F11" s="1"/>
      <c r="G11" s="1"/>
      <c r="H11" s="1"/>
      <c r="I11" s="1"/>
      <c r="J11" s="1"/>
      <c r="K11" s="1"/>
      <c r="L11" s="168"/>
      <c r="M11" s="2"/>
      <c r="N11" s="2"/>
      <c r="O11" s="168"/>
      <c r="P11" s="2"/>
      <c r="Q11" s="1"/>
      <c r="R11" s="1"/>
      <c r="S11" s="1"/>
      <c r="T11" s="1"/>
      <c r="U11" s="2"/>
      <c r="V11" s="168"/>
      <c r="W11" s="167"/>
      <c r="X11" s="167"/>
      <c r="Y11" s="167"/>
      <c r="Z11" s="167"/>
      <c r="AA11" s="167"/>
      <c r="AB11" s="167"/>
      <c r="AC11" s="167"/>
      <c r="AD11" s="167"/>
      <c r="AE11" s="167"/>
      <c r="AF11" s="167"/>
      <c r="AG11" s="167"/>
      <c r="AH11" s="167"/>
      <c r="AI11" s="167"/>
      <c r="AJ11" s="2"/>
      <c r="AK11" s="168"/>
      <c r="AL11" s="163"/>
      <c r="AM11" s="173" t="s">
        <v>43</v>
      </c>
      <c r="AN11" s="174">
        <v>9</v>
      </c>
      <c r="AO11" s="174" t="s">
        <v>44</v>
      </c>
      <c r="AP11" s="174">
        <v>30</v>
      </c>
      <c r="AQ11" s="174"/>
      <c r="AR11" s="174" t="s">
        <v>104</v>
      </c>
      <c r="AS11" s="174"/>
      <c r="AT11" s="174"/>
      <c r="AU11" s="174"/>
      <c r="AV11" s="174" t="s">
        <v>105</v>
      </c>
      <c r="AW11" s="174"/>
      <c r="AX11" s="175">
        <v>126</v>
      </c>
      <c r="AY11" s="176"/>
      <c r="AZ11" s="163"/>
      <c r="BA11" s="163"/>
      <c r="BB11" s="163"/>
      <c r="BC11" s="163"/>
      <c r="BD11" s="163"/>
      <c r="BE11" s="163"/>
      <c r="BF11" s="163"/>
      <c r="BG11" s="163"/>
      <c r="BH11" s="163"/>
      <c r="BI11" s="163"/>
      <c r="BJ11" s="163"/>
      <c r="BK11" s="164"/>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L11" s="165"/>
      <c r="FM11" s="165"/>
      <c r="FN11" s="165"/>
      <c r="FO11" s="165"/>
      <c r="FP11" s="165"/>
      <c r="FQ11" s="165"/>
      <c r="FR11" s="165"/>
      <c r="FS11" s="165"/>
      <c r="FT11" s="165"/>
    </row>
    <row r="12" spans="1:176" ht="19.5" thickBot="1" x14ac:dyDescent="0.35">
      <c r="A12" s="1"/>
      <c r="B12" s="1"/>
      <c r="C12" s="1"/>
      <c r="D12" s="1"/>
      <c r="E12" s="1"/>
      <c r="F12" s="1"/>
      <c r="G12" s="1"/>
      <c r="H12" s="1"/>
      <c r="I12" s="1"/>
      <c r="J12" s="1"/>
      <c r="K12" s="1"/>
      <c r="L12" s="168"/>
      <c r="M12" s="2"/>
      <c r="N12" s="2"/>
      <c r="O12" s="168"/>
      <c r="P12" s="2"/>
      <c r="Q12" s="1"/>
      <c r="R12" s="1"/>
      <c r="S12" s="1"/>
      <c r="T12" s="1"/>
      <c r="U12" s="2"/>
      <c r="V12" s="168"/>
      <c r="W12" s="167"/>
      <c r="X12" s="167"/>
      <c r="Y12" s="167"/>
      <c r="Z12" s="167"/>
      <c r="AA12" s="167"/>
      <c r="AB12" s="167"/>
      <c r="AC12" s="167"/>
      <c r="AD12" s="167"/>
      <c r="AE12" s="167"/>
      <c r="AF12" s="167"/>
      <c r="AG12" s="167"/>
      <c r="AH12" s="167"/>
      <c r="AI12" s="167"/>
      <c r="AJ12" s="2"/>
      <c r="AK12" s="168"/>
      <c r="AL12" s="163"/>
      <c r="AM12" s="28"/>
      <c r="AN12" s="29"/>
      <c r="AO12" s="29"/>
      <c r="AP12" s="29"/>
      <c r="AQ12" s="29"/>
      <c r="AR12" s="29"/>
      <c r="AS12" s="29" t="s">
        <v>47</v>
      </c>
      <c r="AT12" s="29"/>
      <c r="AU12" s="29"/>
      <c r="AV12" s="29"/>
      <c r="AW12" s="29"/>
      <c r="AX12" s="29"/>
      <c r="AY12" s="30"/>
      <c r="AZ12" s="163"/>
      <c r="BA12" s="163"/>
      <c r="BB12" s="163"/>
      <c r="BC12" s="163"/>
      <c r="BD12" s="163"/>
      <c r="BE12" s="163"/>
      <c r="BF12" s="163"/>
      <c r="BG12" s="163"/>
      <c r="BH12" s="163"/>
      <c r="BI12" s="163"/>
      <c r="BJ12" s="163"/>
      <c r="BK12" s="164"/>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5"/>
      <c r="FL12" s="165"/>
      <c r="FM12" s="165"/>
      <c r="FN12" s="165"/>
      <c r="FO12" s="165"/>
      <c r="FP12" s="165"/>
      <c r="FQ12" s="165"/>
      <c r="FR12" s="165"/>
      <c r="FS12" s="165"/>
      <c r="FT12" s="165"/>
    </row>
    <row r="13" spans="1:176" ht="17.25" x14ac:dyDescent="0.3">
      <c r="A13" s="1"/>
      <c r="B13" s="1"/>
      <c r="C13" s="1"/>
      <c r="D13" s="1"/>
      <c r="E13" s="1"/>
      <c r="F13" s="1"/>
      <c r="G13" s="1"/>
      <c r="H13" s="1"/>
      <c r="I13" s="1"/>
      <c r="J13" s="1"/>
      <c r="K13" s="1"/>
      <c r="L13" s="168"/>
      <c r="M13" s="2"/>
      <c r="N13" s="2"/>
      <c r="O13" s="168"/>
      <c r="P13" s="2"/>
      <c r="Q13" s="1"/>
      <c r="R13" s="1"/>
      <c r="S13" s="1"/>
      <c r="T13" s="1"/>
      <c r="U13" s="2"/>
      <c r="V13" s="168"/>
      <c r="W13" s="167"/>
      <c r="X13" s="167"/>
      <c r="Y13" s="167"/>
      <c r="Z13" s="167"/>
      <c r="AA13" s="167"/>
      <c r="AB13" s="167"/>
      <c r="AC13" s="167"/>
      <c r="AD13" s="167"/>
      <c r="AE13" s="167"/>
      <c r="AF13" s="167"/>
      <c r="AG13" s="167"/>
      <c r="AH13" s="167"/>
      <c r="AI13" s="167"/>
      <c r="AJ13" s="2"/>
      <c r="AK13" s="168"/>
      <c r="AL13" s="163"/>
      <c r="AM13" s="177" t="s">
        <v>48</v>
      </c>
      <c r="AN13" s="32"/>
      <c r="AO13" s="33"/>
      <c r="AP13" s="34" t="s">
        <v>49</v>
      </c>
      <c r="AQ13" s="35" t="s">
        <v>49</v>
      </c>
      <c r="AR13" s="36" t="s">
        <v>50</v>
      </c>
      <c r="AS13" s="36" t="s">
        <v>50</v>
      </c>
      <c r="AT13" s="37" t="s">
        <v>51</v>
      </c>
      <c r="AU13" s="37" t="s">
        <v>51</v>
      </c>
      <c r="AV13" s="38" t="s">
        <v>52</v>
      </c>
      <c r="AW13" s="38" t="s">
        <v>52</v>
      </c>
      <c r="AX13" s="178">
        <v>1</v>
      </c>
      <c r="AY13" s="179">
        <v>1</v>
      </c>
      <c r="AZ13" s="163"/>
      <c r="BA13" s="163"/>
      <c r="BB13" s="163"/>
      <c r="BC13" s="163"/>
      <c r="BD13" s="163"/>
      <c r="BE13" s="163"/>
      <c r="BF13" s="163"/>
      <c r="BG13" s="163"/>
      <c r="BH13" s="163"/>
      <c r="BI13" s="163"/>
      <c r="BJ13" s="163"/>
      <c r="BK13" s="164"/>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165"/>
      <c r="ET13" s="165"/>
      <c r="EU13" s="165"/>
      <c r="EV13" s="165"/>
      <c r="EW13" s="165"/>
      <c r="EX13" s="165"/>
      <c r="EY13" s="165"/>
      <c r="EZ13" s="165"/>
      <c r="FA13" s="165"/>
      <c r="FB13" s="165"/>
      <c r="FC13" s="165"/>
      <c r="FD13" s="165"/>
      <c r="FE13" s="165"/>
      <c r="FF13" s="165"/>
      <c r="FG13" s="165"/>
      <c r="FH13" s="165"/>
      <c r="FI13" s="165"/>
      <c r="FJ13" s="165"/>
      <c r="FK13" s="165"/>
      <c r="FL13" s="165"/>
      <c r="FM13" s="165"/>
      <c r="FN13" s="165"/>
      <c r="FO13" s="165"/>
      <c r="FP13" s="165"/>
      <c r="FQ13" s="165"/>
      <c r="FR13" s="165"/>
      <c r="FS13" s="165"/>
      <c r="FT13" s="165"/>
    </row>
    <row r="14" spans="1:176" ht="17.25" x14ac:dyDescent="0.3">
      <c r="A14" s="1"/>
      <c r="B14" s="1"/>
      <c r="C14" s="1"/>
      <c r="D14" s="1"/>
      <c r="E14" s="1"/>
      <c r="F14" s="1"/>
      <c r="G14" s="1"/>
      <c r="H14" s="1"/>
      <c r="I14" s="1"/>
      <c r="J14" s="1"/>
      <c r="K14" s="1"/>
      <c r="L14" s="168"/>
      <c r="M14" s="2"/>
      <c r="N14" s="2"/>
      <c r="O14" s="168"/>
      <c r="P14" s="2"/>
      <c r="Q14" s="1"/>
      <c r="R14" s="1"/>
      <c r="S14" s="1"/>
      <c r="T14" s="1"/>
      <c r="U14" s="2"/>
      <c r="V14" s="168"/>
      <c r="W14" s="167"/>
      <c r="X14" s="167"/>
      <c r="Y14" s="167"/>
      <c r="Z14" s="167"/>
      <c r="AA14" s="167"/>
      <c r="AB14" s="167"/>
      <c r="AC14" s="167"/>
      <c r="AD14" s="167"/>
      <c r="AE14" s="167"/>
      <c r="AF14" s="167"/>
      <c r="AG14" s="167"/>
      <c r="AH14" s="167"/>
      <c r="AI14" s="167"/>
      <c r="AJ14" s="2"/>
      <c r="AK14" s="168"/>
      <c r="AL14" s="163"/>
      <c r="AM14" s="180" t="s">
        <v>54</v>
      </c>
      <c r="AN14" s="42"/>
      <c r="AO14" s="43" t="s">
        <v>55</v>
      </c>
      <c r="AP14" s="34" t="s">
        <v>56</v>
      </c>
      <c r="AQ14" s="35" t="s">
        <v>57</v>
      </c>
      <c r="AR14" s="36" t="s">
        <v>56</v>
      </c>
      <c r="AS14" s="36" t="s">
        <v>57</v>
      </c>
      <c r="AT14" s="181" t="s">
        <v>56</v>
      </c>
      <c r="AU14" s="37" t="s">
        <v>57</v>
      </c>
      <c r="AV14" s="38" t="s">
        <v>56</v>
      </c>
      <c r="AW14" s="182" t="s">
        <v>57</v>
      </c>
      <c r="AX14" s="178" t="s">
        <v>56</v>
      </c>
      <c r="AY14" s="179" t="s">
        <v>57</v>
      </c>
      <c r="AZ14" s="163"/>
      <c r="BA14" s="163"/>
      <c r="BB14" s="163"/>
      <c r="BC14" s="163"/>
      <c r="BD14" s="163"/>
      <c r="BE14" s="163"/>
      <c r="BF14" s="163"/>
      <c r="BG14" s="163"/>
      <c r="BH14" s="163"/>
      <c r="BI14" s="163"/>
      <c r="BJ14" s="163"/>
      <c r="BK14" s="164"/>
      <c r="BL14" s="165"/>
      <c r="BM14" s="165"/>
      <c r="BN14" s="165"/>
      <c r="BO14" s="165"/>
      <c r="BP14" s="165"/>
      <c r="BQ14" s="165"/>
      <c r="BR14" s="165"/>
      <c r="BS14" s="165"/>
      <c r="BT14" s="165"/>
      <c r="BU14" s="165"/>
      <c r="BV14" s="165"/>
      <c r="BW14" s="165"/>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c r="DH14" s="165"/>
      <c r="DI14" s="165"/>
      <c r="DJ14" s="165"/>
      <c r="DK14" s="165"/>
      <c r="DL14" s="165"/>
      <c r="DM14" s="165"/>
      <c r="DN14" s="165"/>
      <c r="DO14" s="165"/>
      <c r="DP14" s="165"/>
      <c r="DQ14" s="165"/>
      <c r="DR14" s="165"/>
      <c r="DS14" s="165"/>
      <c r="DT14" s="165"/>
      <c r="DU14" s="165"/>
      <c r="DV14" s="165"/>
      <c r="DW14" s="165"/>
      <c r="DX14" s="165"/>
      <c r="DY14" s="165"/>
      <c r="DZ14" s="165"/>
      <c r="EA14" s="165"/>
      <c r="EB14" s="165"/>
      <c r="EC14" s="165"/>
      <c r="ED14" s="165"/>
      <c r="EE14" s="165"/>
      <c r="EF14" s="165"/>
      <c r="EG14" s="165"/>
      <c r="EH14" s="165"/>
      <c r="EI14" s="165"/>
      <c r="EJ14" s="165"/>
      <c r="EK14" s="165"/>
      <c r="EL14" s="165"/>
      <c r="EM14" s="165"/>
      <c r="EN14" s="165"/>
      <c r="EO14" s="165"/>
      <c r="EP14" s="165"/>
      <c r="EQ14" s="165"/>
      <c r="ER14" s="165"/>
      <c r="ES14" s="165"/>
      <c r="ET14" s="165"/>
      <c r="EU14" s="165"/>
      <c r="EV14" s="165"/>
      <c r="EW14" s="165"/>
      <c r="EX14" s="165"/>
      <c r="EY14" s="165"/>
      <c r="EZ14" s="165"/>
      <c r="FA14" s="165"/>
      <c r="FB14" s="165"/>
      <c r="FC14" s="165"/>
      <c r="FD14" s="165"/>
      <c r="FE14" s="165"/>
      <c r="FF14" s="165"/>
      <c r="FG14" s="165"/>
      <c r="FH14" s="165"/>
      <c r="FI14" s="165"/>
      <c r="FJ14" s="165"/>
      <c r="FK14" s="165"/>
      <c r="FL14" s="165"/>
      <c r="FM14" s="165"/>
      <c r="FN14" s="165"/>
      <c r="FO14" s="165"/>
      <c r="FP14" s="165"/>
      <c r="FQ14" s="165"/>
      <c r="FR14" s="165"/>
      <c r="FS14" s="165"/>
      <c r="FT14" s="165"/>
    </row>
    <row r="15" spans="1:176" ht="17.25" x14ac:dyDescent="0.3">
      <c r="A15" s="1"/>
      <c r="B15" s="1"/>
      <c r="C15" s="1"/>
      <c r="D15" s="1"/>
      <c r="E15" s="1"/>
      <c r="F15" s="1"/>
      <c r="G15" s="1"/>
      <c r="H15" s="1"/>
      <c r="I15" s="1"/>
      <c r="J15" s="1"/>
      <c r="K15" s="1"/>
      <c r="L15" s="168"/>
      <c r="M15" s="2"/>
      <c r="N15" s="2"/>
      <c r="O15" s="168"/>
      <c r="P15" s="2"/>
      <c r="Q15" s="9" t="s">
        <v>1</v>
      </c>
      <c r="R15" s="9" t="s">
        <v>2</v>
      </c>
      <c r="S15" s="9" t="s">
        <v>3</v>
      </c>
      <c r="T15" s="9" t="s">
        <v>4</v>
      </c>
      <c r="U15" s="2"/>
      <c r="V15" s="168"/>
      <c r="W15" s="167"/>
      <c r="X15" s="167"/>
      <c r="Y15" s="167"/>
      <c r="Z15" s="167"/>
      <c r="AA15" s="167"/>
      <c r="AB15" s="167"/>
      <c r="AC15" s="167"/>
      <c r="AD15" s="167"/>
      <c r="AE15" s="167"/>
      <c r="AF15" s="167"/>
      <c r="AG15" s="167"/>
      <c r="AH15" s="167"/>
      <c r="AI15" s="167"/>
      <c r="AJ15" s="2"/>
      <c r="AK15" s="168"/>
      <c r="AL15" s="163"/>
      <c r="AM15" s="54" t="s">
        <v>61</v>
      </c>
      <c r="AN15" s="45" t="s">
        <v>62</v>
      </c>
      <c r="AO15" s="55">
        <v>0.23809523809523808</v>
      </c>
      <c r="AP15" s="34">
        <v>1</v>
      </c>
      <c r="AQ15" s="35">
        <v>1</v>
      </c>
      <c r="AR15" s="36">
        <v>0</v>
      </c>
      <c r="AS15" s="36">
        <v>6</v>
      </c>
      <c r="AT15" s="181">
        <v>12</v>
      </c>
      <c r="AU15" s="181">
        <v>24</v>
      </c>
      <c r="AV15" s="38">
        <v>0</v>
      </c>
      <c r="AW15" s="38">
        <v>12</v>
      </c>
      <c r="AX15" s="178">
        <v>1</v>
      </c>
      <c r="AY15" s="179">
        <v>5</v>
      </c>
      <c r="AZ15" s="163"/>
      <c r="BA15" s="163"/>
      <c r="BB15" s="163"/>
      <c r="BC15" s="163"/>
      <c r="BD15" s="163"/>
      <c r="BE15" s="163"/>
      <c r="BF15" s="163"/>
      <c r="BG15" s="163"/>
      <c r="BH15" s="163"/>
      <c r="BI15" s="163"/>
      <c r="BJ15" s="163"/>
      <c r="BK15" s="164"/>
      <c r="BL15" s="165"/>
      <c r="BM15" s="165"/>
      <c r="BN15" s="165"/>
      <c r="BO15" s="165"/>
      <c r="BP15" s="165"/>
      <c r="BQ15" s="165"/>
      <c r="BR15" s="165"/>
      <c r="BS15" s="165"/>
      <c r="BT15" s="165"/>
      <c r="BU15" s="165"/>
      <c r="BV15" s="165"/>
      <c r="BW15" s="165"/>
      <c r="BX15" s="165"/>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c r="DA15" s="165"/>
      <c r="DB15" s="165"/>
      <c r="DC15" s="165"/>
      <c r="DD15" s="165"/>
      <c r="DE15" s="165"/>
      <c r="DF15" s="165"/>
      <c r="DG15" s="165"/>
      <c r="DH15" s="165"/>
      <c r="DI15" s="165"/>
      <c r="DJ15" s="165"/>
      <c r="DK15" s="165"/>
      <c r="DL15" s="165"/>
      <c r="DM15" s="165"/>
      <c r="DN15" s="165"/>
      <c r="DO15" s="165"/>
      <c r="DP15" s="165"/>
      <c r="DQ15" s="165"/>
      <c r="DR15" s="165"/>
      <c r="DS15" s="165"/>
      <c r="DT15" s="165"/>
      <c r="DU15" s="165"/>
      <c r="DV15" s="165"/>
      <c r="DW15" s="165"/>
      <c r="DX15" s="165"/>
      <c r="DY15" s="165"/>
      <c r="DZ15" s="165"/>
      <c r="EA15" s="165"/>
      <c r="EB15" s="165"/>
      <c r="EC15" s="165"/>
      <c r="ED15" s="165"/>
      <c r="EE15" s="165"/>
      <c r="EF15" s="165"/>
      <c r="EG15" s="165"/>
      <c r="EH15" s="165"/>
      <c r="EI15" s="165"/>
      <c r="EJ15" s="165"/>
      <c r="EK15" s="165"/>
      <c r="EL15" s="165"/>
      <c r="EM15" s="165"/>
      <c r="EN15" s="165"/>
      <c r="EO15" s="165"/>
      <c r="EP15" s="165"/>
      <c r="EQ15" s="165"/>
      <c r="ER15" s="165"/>
      <c r="ES15" s="165"/>
      <c r="ET15" s="165"/>
      <c r="EU15" s="165"/>
      <c r="EV15" s="165"/>
      <c r="EW15" s="165"/>
      <c r="EX15" s="165"/>
      <c r="EY15" s="165"/>
      <c r="EZ15" s="165"/>
      <c r="FA15" s="165"/>
      <c r="FB15" s="165"/>
      <c r="FC15" s="165"/>
      <c r="FD15" s="165"/>
      <c r="FE15" s="165"/>
      <c r="FF15" s="165"/>
      <c r="FG15" s="165"/>
      <c r="FH15" s="165"/>
      <c r="FI15" s="165"/>
      <c r="FJ15" s="165"/>
      <c r="FK15" s="165"/>
      <c r="FL15" s="165"/>
      <c r="FM15" s="165"/>
      <c r="FN15" s="165"/>
      <c r="FO15" s="165"/>
      <c r="FP15" s="165"/>
      <c r="FQ15" s="165"/>
      <c r="FR15" s="165"/>
      <c r="FS15" s="165"/>
      <c r="FT15" s="165"/>
    </row>
    <row r="16" spans="1:176" ht="19.5" thickBot="1" x14ac:dyDescent="0.35">
      <c r="A16" s="1"/>
      <c r="B16" s="1"/>
      <c r="C16" s="1"/>
      <c r="D16" s="1"/>
      <c r="E16" s="1"/>
      <c r="F16" s="1"/>
      <c r="G16" s="1"/>
      <c r="H16" s="1"/>
      <c r="I16" s="1"/>
      <c r="J16" s="1"/>
      <c r="K16" s="1"/>
      <c r="L16" s="168"/>
      <c r="M16" s="2"/>
      <c r="N16" s="2"/>
      <c r="O16" s="168"/>
      <c r="P16" s="2"/>
      <c r="Q16" s="169" t="s">
        <v>5</v>
      </c>
      <c r="R16" s="170" t="s">
        <v>6</v>
      </c>
      <c r="S16" s="171" t="s">
        <v>7</v>
      </c>
      <c r="T16" s="172" t="s">
        <v>8</v>
      </c>
      <c r="U16" s="2"/>
      <c r="V16" s="168"/>
      <c r="W16" s="167"/>
      <c r="X16" s="167"/>
      <c r="Y16" s="167"/>
      <c r="Z16" s="167"/>
      <c r="AA16" s="167"/>
      <c r="AB16" s="167"/>
      <c r="AC16" s="167"/>
      <c r="AD16" s="167"/>
      <c r="AE16" s="167"/>
      <c r="AF16" s="167"/>
      <c r="AG16" s="167"/>
      <c r="AH16" s="167"/>
      <c r="AI16" s="167"/>
      <c r="AJ16" s="2"/>
      <c r="AK16" s="168"/>
      <c r="AL16" s="163"/>
      <c r="AM16" s="60" t="s">
        <v>61</v>
      </c>
      <c r="AN16" s="61" t="s">
        <v>62</v>
      </c>
      <c r="AO16" s="62">
        <v>1</v>
      </c>
      <c r="AP16" s="183" t="s">
        <v>79</v>
      </c>
      <c r="AQ16" s="184" t="s">
        <v>79</v>
      </c>
      <c r="AR16" s="36">
        <v>5</v>
      </c>
      <c r="AS16" s="36">
        <v>7</v>
      </c>
      <c r="AT16" s="181">
        <v>11</v>
      </c>
      <c r="AU16" s="181">
        <v>15</v>
      </c>
      <c r="AV16" s="38">
        <v>8</v>
      </c>
      <c r="AW16" s="38">
        <v>13</v>
      </c>
      <c r="AX16" s="178">
        <v>1</v>
      </c>
      <c r="AY16" s="179">
        <v>3</v>
      </c>
      <c r="AZ16" s="163"/>
      <c r="BA16" s="163"/>
      <c r="BB16" s="163"/>
      <c r="BC16" s="163"/>
      <c r="BD16" s="163"/>
      <c r="BE16" s="163"/>
      <c r="BF16" s="163"/>
      <c r="BG16" s="163"/>
      <c r="BH16" s="163"/>
      <c r="BI16" s="163"/>
      <c r="BJ16" s="163"/>
      <c r="BK16" s="164"/>
      <c r="BL16" s="165"/>
      <c r="BM16" s="165"/>
      <c r="BN16" s="165"/>
      <c r="BO16" s="165"/>
      <c r="BP16" s="165"/>
      <c r="BQ16" s="165"/>
      <c r="BR16" s="165"/>
      <c r="BS16" s="165"/>
      <c r="BT16" s="165"/>
      <c r="BU16" s="165"/>
      <c r="BV16" s="165"/>
      <c r="BW16" s="165"/>
      <c r="BX16" s="165"/>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c r="DA16" s="165"/>
      <c r="DB16" s="165"/>
      <c r="DC16" s="165"/>
      <c r="DD16" s="165"/>
      <c r="DE16" s="165"/>
      <c r="DF16" s="165"/>
      <c r="DG16" s="165"/>
      <c r="DH16" s="165"/>
      <c r="DI16" s="165"/>
      <c r="DJ16" s="165"/>
      <c r="DK16" s="165"/>
      <c r="DL16" s="165"/>
      <c r="DM16" s="165"/>
      <c r="DN16" s="165"/>
      <c r="DO16" s="165"/>
      <c r="DP16" s="165"/>
      <c r="DQ16" s="165"/>
      <c r="DR16" s="165"/>
      <c r="DS16" s="165"/>
      <c r="DT16" s="165"/>
      <c r="DU16" s="165"/>
      <c r="DV16" s="165"/>
      <c r="DW16" s="165"/>
      <c r="DX16" s="165"/>
      <c r="DY16" s="165"/>
      <c r="DZ16" s="165"/>
      <c r="EA16" s="165"/>
      <c r="EB16" s="165"/>
      <c r="EC16" s="165"/>
      <c r="ED16" s="165"/>
      <c r="EE16" s="165"/>
      <c r="EF16" s="165"/>
      <c r="EG16" s="165"/>
      <c r="EH16" s="165"/>
      <c r="EI16" s="165"/>
      <c r="EJ16" s="165"/>
      <c r="EK16" s="165"/>
      <c r="EL16" s="165"/>
      <c r="EM16" s="165"/>
      <c r="EN16" s="165"/>
      <c r="EO16" s="165"/>
      <c r="EP16" s="165"/>
      <c r="EQ16" s="165"/>
      <c r="ER16" s="165"/>
      <c r="ES16" s="165"/>
      <c r="ET16" s="165"/>
      <c r="EU16" s="165"/>
      <c r="EV16" s="165"/>
      <c r="EW16" s="165"/>
      <c r="EX16" s="165"/>
      <c r="EY16" s="165"/>
      <c r="EZ16" s="165"/>
      <c r="FA16" s="165"/>
      <c r="FB16" s="165"/>
      <c r="FC16" s="165"/>
      <c r="FD16" s="165"/>
      <c r="FE16" s="165"/>
      <c r="FF16" s="165"/>
      <c r="FG16" s="165"/>
      <c r="FH16" s="165"/>
      <c r="FI16" s="165"/>
      <c r="FJ16" s="165"/>
      <c r="FK16" s="165"/>
      <c r="FL16" s="165"/>
      <c r="FM16" s="165"/>
      <c r="FN16" s="165"/>
      <c r="FO16" s="165"/>
      <c r="FP16" s="165"/>
      <c r="FQ16" s="165"/>
      <c r="FR16" s="165"/>
      <c r="FS16" s="165"/>
      <c r="FT16" s="165"/>
    </row>
    <row r="17" spans="1:245" ht="19.5" thickBot="1" x14ac:dyDescent="0.35">
      <c r="A17" s="1"/>
      <c r="B17" s="1"/>
      <c r="C17" s="1"/>
      <c r="D17" s="1"/>
      <c r="E17" s="1"/>
      <c r="F17" s="1"/>
      <c r="G17" s="1"/>
      <c r="H17" s="1"/>
      <c r="I17" s="1"/>
      <c r="J17" s="1"/>
      <c r="K17" s="1"/>
      <c r="L17" s="168"/>
      <c r="M17" s="2"/>
      <c r="N17" s="2"/>
      <c r="O17" s="168"/>
      <c r="P17" s="2"/>
      <c r="Q17" s="169" t="s">
        <v>9</v>
      </c>
      <c r="R17" s="171" t="s">
        <v>10</v>
      </c>
      <c r="S17" s="171" t="s">
        <v>7</v>
      </c>
      <c r="T17" s="172" t="s">
        <v>11</v>
      </c>
      <c r="U17" s="2"/>
      <c r="V17" s="168"/>
      <c r="W17" s="167"/>
      <c r="X17" s="167"/>
      <c r="Y17" s="167"/>
      <c r="Z17" s="167"/>
      <c r="AA17" s="167"/>
      <c r="AB17" s="167"/>
      <c r="AC17" s="167"/>
      <c r="AD17" s="167"/>
      <c r="AE17" s="167"/>
      <c r="AF17" s="167"/>
      <c r="AG17" s="167"/>
      <c r="AH17" s="167"/>
      <c r="AI17" s="167"/>
      <c r="AJ17" s="2"/>
      <c r="AK17" s="168"/>
      <c r="AL17" s="163"/>
      <c r="AM17" s="185"/>
      <c r="AN17" s="186"/>
      <c r="AO17" s="186"/>
      <c r="AP17" s="186"/>
      <c r="AQ17" s="186"/>
      <c r="AR17" s="186"/>
      <c r="AS17" s="186" t="s">
        <v>106</v>
      </c>
      <c r="AT17" s="186"/>
      <c r="AU17" s="186"/>
      <c r="AV17" s="186"/>
      <c r="AW17" s="186"/>
      <c r="AX17" s="186"/>
      <c r="AY17" s="187"/>
      <c r="AZ17" s="163"/>
      <c r="BA17" s="163"/>
      <c r="BB17" s="163"/>
      <c r="BC17" s="163"/>
      <c r="BD17" s="163"/>
      <c r="BE17" s="163"/>
      <c r="BF17" s="163"/>
      <c r="BG17" s="163"/>
      <c r="BH17" s="163"/>
      <c r="BI17" s="163"/>
      <c r="BJ17" s="163"/>
      <c r="BK17" s="164"/>
      <c r="BL17" s="165"/>
      <c r="BM17" s="165"/>
      <c r="BN17" s="165"/>
      <c r="BO17" s="165"/>
      <c r="BP17" s="165"/>
      <c r="BQ17" s="165"/>
      <c r="BR17" s="165"/>
      <c r="BS17" s="165"/>
      <c r="BT17" s="165"/>
      <c r="BU17" s="165"/>
      <c r="BV17" s="165"/>
      <c r="BW17" s="165"/>
      <c r="BX17" s="165"/>
      <c r="BY17" s="165"/>
      <c r="BZ17" s="165"/>
      <c r="CA17" s="165"/>
      <c r="CB17" s="165"/>
      <c r="CC17" s="165"/>
      <c r="CD17" s="165"/>
      <c r="CE17" s="165"/>
      <c r="CF17" s="165"/>
      <c r="CG17" s="165"/>
      <c r="CH17" s="165"/>
      <c r="CI17" s="165"/>
      <c r="CJ17" s="165"/>
      <c r="CK17" s="165"/>
      <c r="CL17" s="165"/>
      <c r="CM17" s="165"/>
      <c r="CN17" s="165"/>
      <c r="CO17" s="165"/>
      <c r="CP17" s="165"/>
      <c r="CQ17" s="165"/>
      <c r="CR17" s="165"/>
      <c r="CS17" s="165"/>
      <c r="CT17" s="165"/>
      <c r="CU17" s="165"/>
      <c r="CV17" s="165"/>
      <c r="CW17" s="165"/>
      <c r="CX17" s="165"/>
      <c r="CY17" s="165"/>
      <c r="CZ17" s="165"/>
      <c r="DA17" s="165"/>
      <c r="DB17" s="165"/>
      <c r="DC17" s="165"/>
      <c r="DD17" s="165"/>
      <c r="DE17" s="165"/>
      <c r="DF17" s="165"/>
      <c r="DG17" s="165"/>
      <c r="DH17" s="165"/>
      <c r="DI17" s="165"/>
      <c r="DJ17" s="165"/>
      <c r="DK17" s="165"/>
      <c r="DL17" s="165"/>
      <c r="DM17" s="165"/>
      <c r="DN17" s="165"/>
      <c r="DO17" s="165"/>
      <c r="DP17" s="165"/>
      <c r="DQ17" s="165"/>
      <c r="DR17" s="165"/>
      <c r="DS17" s="165"/>
      <c r="DT17" s="165"/>
      <c r="DU17" s="165"/>
      <c r="DV17" s="165"/>
      <c r="DW17" s="165"/>
      <c r="DX17" s="165"/>
      <c r="DY17" s="165"/>
      <c r="DZ17" s="165"/>
      <c r="EA17" s="165"/>
      <c r="EB17" s="165"/>
      <c r="EC17" s="165"/>
      <c r="ED17" s="165"/>
      <c r="EE17" s="165"/>
      <c r="EF17" s="165"/>
      <c r="EG17" s="165"/>
      <c r="EH17" s="165"/>
      <c r="EI17" s="165"/>
      <c r="EJ17" s="165"/>
      <c r="EK17" s="165"/>
      <c r="EL17" s="165"/>
      <c r="EM17" s="165"/>
      <c r="EN17" s="165"/>
      <c r="EO17" s="165"/>
      <c r="EP17" s="165"/>
      <c r="EQ17" s="165"/>
      <c r="ER17" s="165"/>
      <c r="ES17" s="165"/>
      <c r="ET17" s="165"/>
      <c r="EU17" s="165"/>
      <c r="EV17" s="165"/>
      <c r="EW17" s="165"/>
      <c r="EX17" s="165"/>
      <c r="EY17" s="165"/>
      <c r="EZ17" s="165"/>
      <c r="FA17" s="165"/>
      <c r="FB17" s="165"/>
      <c r="FC17" s="165"/>
      <c r="FD17" s="165"/>
      <c r="FE17" s="165"/>
      <c r="FF17" s="165"/>
      <c r="FG17" s="165"/>
      <c r="FH17" s="165"/>
      <c r="FI17" s="165"/>
      <c r="FJ17" s="165"/>
      <c r="FK17" s="165"/>
      <c r="FL17" s="165"/>
      <c r="FM17" s="165"/>
      <c r="FN17" s="165"/>
      <c r="FO17" s="165"/>
      <c r="FP17" s="165"/>
      <c r="FQ17" s="165"/>
      <c r="FR17" s="165"/>
      <c r="FS17" s="165"/>
      <c r="FT17" s="165"/>
    </row>
    <row r="18" spans="1:245" ht="18.75" x14ac:dyDescent="0.3">
      <c r="A18" s="1"/>
      <c r="B18" s="1"/>
      <c r="C18" s="1"/>
      <c r="D18" s="1"/>
      <c r="E18" s="1"/>
      <c r="F18" s="1"/>
      <c r="G18" s="1"/>
      <c r="H18" s="1"/>
      <c r="I18" s="1"/>
      <c r="J18" s="1"/>
      <c r="K18" s="1"/>
      <c r="L18" s="168"/>
      <c r="M18" s="2"/>
      <c r="N18" s="2"/>
      <c r="O18" s="168"/>
      <c r="P18" s="2"/>
      <c r="Q18" s="169" t="s">
        <v>12</v>
      </c>
      <c r="R18" s="170" t="s">
        <v>13</v>
      </c>
      <c r="S18" s="171" t="s">
        <v>14</v>
      </c>
      <c r="T18" s="172" t="s">
        <v>8</v>
      </c>
      <c r="U18" s="2"/>
      <c r="V18" s="168"/>
      <c r="W18" s="167"/>
      <c r="X18" s="167"/>
      <c r="Y18" s="167"/>
      <c r="Z18" s="167"/>
      <c r="AA18" s="167"/>
      <c r="AB18" s="167"/>
      <c r="AC18" s="167"/>
      <c r="AD18" s="167"/>
      <c r="AE18" s="167"/>
      <c r="AF18" s="167"/>
      <c r="AG18" s="167"/>
      <c r="AH18" s="167"/>
      <c r="AI18" s="167"/>
      <c r="AJ18" s="2"/>
      <c r="AK18" s="168"/>
      <c r="AL18" s="163"/>
      <c r="AM18" s="188" t="s">
        <v>48</v>
      </c>
      <c r="AN18" s="79"/>
      <c r="AO18" s="80"/>
      <c r="AP18" s="183" t="s">
        <v>49</v>
      </c>
      <c r="AQ18" s="184" t="s">
        <v>49</v>
      </c>
      <c r="AR18" s="36" t="s">
        <v>50</v>
      </c>
      <c r="AS18" s="36" t="s">
        <v>50</v>
      </c>
      <c r="AT18" s="37" t="s">
        <v>51</v>
      </c>
      <c r="AU18" s="37" t="s">
        <v>51</v>
      </c>
      <c r="AV18" s="38" t="s">
        <v>52</v>
      </c>
      <c r="AW18" s="38" t="s">
        <v>52</v>
      </c>
      <c r="AX18" s="178">
        <v>1</v>
      </c>
      <c r="AY18" s="179">
        <v>1</v>
      </c>
      <c r="AZ18" s="163"/>
      <c r="BA18" s="163"/>
      <c r="BB18" s="163"/>
      <c r="BC18" s="163"/>
      <c r="BD18" s="163"/>
      <c r="BE18" s="163"/>
      <c r="BF18" s="163"/>
      <c r="BG18" s="163"/>
      <c r="BH18" s="163"/>
      <c r="BI18" s="163"/>
      <c r="BJ18" s="163"/>
      <c r="BK18" s="164"/>
      <c r="BL18" s="165"/>
      <c r="BM18" s="165"/>
      <c r="BN18" s="165"/>
      <c r="BO18" s="165"/>
      <c r="BP18" s="165"/>
      <c r="BQ18" s="165"/>
      <c r="BR18" s="165"/>
      <c r="BS18" s="165"/>
      <c r="BT18" s="165"/>
      <c r="BU18" s="165"/>
      <c r="BV18" s="165"/>
      <c r="BW18" s="165"/>
      <c r="BX18" s="165"/>
      <c r="BY18" s="165"/>
      <c r="BZ18" s="165"/>
      <c r="CA18" s="165"/>
      <c r="CB18" s="165"/>
      <c r="CC18" s="165"/>
      <c r="CD18" s="165"/>
      <c r="CE18" s="165"/>
      <c r="CF18" s="165"/>
      <c r="CG18" s="165"/>
      <c r="CH18" s="165"/>
      <c r="CI18" s="165"/>
      <c r="CJ18" s="165"/>
      <c r="CK18" s="165"/>
      <c r="CL18" s="165"/>
      <c r="CM18" s="165"/>
      <c r="CN18" s="165"/>
      <c r="CO18" s="165"/>
      <c r="CP18" s="165"/>
      <c r="CQ18" s="165"/>
      <c r="CR18" s="165"/>
      <c r="CS18" s="165"/>
      <c r="CT18" s="165"/>
      <c r="CU18" s="165"/>
      <c r="CV18" s="165"/>
      <c r="CW18" s="165"/>
      <c r="CX18" s="165"/>
      <c r="CY18" s="165"/>
      <c r="CZ18" s="165"/>
      <c r="DA18" s="165"/>
      <c r="DB18" s="165"/>
      <c r="DC18" s="165"/>
      <c r="DD18" s="165"/>
      <c r="DE18" s="165"/>
      <c r="DF18" s="165"/>
      <c r="DG18" s="165"/>
      <c r="DH18" s="165"/>
      <c r="DI18" s="165"/>
      <c r="DJ18" s="165"/>
      <c r="DK18" s="165"/>
      <c r="DL18" s="165"/>
      <c r="DM18" s="165"/>
      <c r="DN18" s="165"/>
      <c r="DO18" s="165"/>
      <c r="DP18" s="165"/>
      <c r="DQ18" s="165"/>
      <c r="DR18" s="165"/>
      <c r="DS18" s="165"/>
      <c r="DT18" s="165"/>
      <c r="DU18" s="165"/>
      <c r="DV18" s="165"/>
      <c r="DW18" s="165"/>
      <c r="DX18" s="165"/>
      <c r="DY18" s="165"/>
      <c r="DZ18" s="165"/>
      <c r="EA18" s="165"/>
      <c r="EB18" s="165"/>
      <c r="EC18" s="165"/>
      <c r="ED18" s="165"/>
      <c r="EE18" s="165"/>
      <c r="EF18" s="165"/>
      <c r="EG18" s="165"/>
      <c r="EH18" s="165"/>
      <c r="EI18" s="165"/>
      <c r="EJ18" s="165"/>
      <c r="EK18" s="165"/>
      <c r="EL18" s="165"/>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c r="FP18" s="165"/>
      <c r="FQ18" s="165"/>
      <c r="FR18" s="165"/>
      <c r="FS18" s="165"/>
      <c r="FT18" s="165"/>
    </row>
    <row r="19" spans="1:245" ht="18.75" x14ac:dyDescent="0.3">
      <c r="A19" s="1"/>
      <c r="B19" s="1"/>
      <c r="C19" s="1"/>
      <c r="D19" s="1"/>
      <c r="E19" s="1"/>
      <c r="F19" s="1"/>
      <c r="G19" s="1"/>
      <c r="H19" s="1"/>
      <c r="I19" s="1"/>
      <c r="J19" s="1"/>
      <c r="K19" s="1"/>
      <c r="L19" s="168"/>
      <c r="M19" s="2"/>
      <c r="N19" s="2"/>
      <c r="O19" s="168"/>
      <c r="P19" s="2"/>
      <c r="Q19" s="169" t="s">
        <v>16</v>
      </c>
      <c r="R19" s="171" t="s">
        <v>17</v>
      </c>
      <c r="S19" s="171" t="s">
        <v>7</v>
      </c>
      <c r="T19" s="172" t="s">
        <v>18</v>
      </c>
      <c r="U19" s="2"/>
      <c r="V19" s="168"/>
      <c r="W19" s="167"/>
      <c r="X19" s="167"/>
      <c r="Y19" s="167"/>
      <c r="Z19" s="167"/>
      <c r="AA19" s="167"/>
      <c r="AB19" s="167"/>
      <c r="AC19" s="167"/>
      <c r="AD19" s="167"/>
      <c r="AE19" s="167"/>
      <c r="AF19" s="167"/>
      <c r="AG19" s="167"/>
      <c r="AH19" s="167"/>
      <c r="AI19" s="167"/>
      <c r="AJ19" s="2"/>
      <c r="AK19" s="168"/>
      <c r="AL19" s="163"/>
      <c r="AM19" s="189" t="s">
        <v>54</v>
      </c>
      <c r="AN19" s="82"/>
      <c r="AO19" s="83" t="s">
        <v>55</v>
      </c>
      <c r="AP19" s="183" t="s">
        <v>56</v>
      </c>
      <c r="AQ19" s="184" t="s">
        <v>57</v>
      </c>
      <c r="AR19" s="36" t="s">
        <v>56</v>
      </c>
      <c r="AS19" s="36" t="s">
        <v>57</v>
      </c>
      <c r="AT19" s="181" t="s">
        <v>56</v>
      </c>
      <c r="AU19" s="37" t="s">
        <v>57</v>
      </c>
      <c r="AV19" s="38" t="s">
        <v>56</v>
      </c>
      <c r="AW19" s="182" t="s">
        <v>57</v>
      </c>
      <c r="AX19" s="178" t="s">
        <v>56</v>
      </c>
      <c r="AY19" s="179" t="s">
        <v>57</v>
      </c>
      <c r="AZ19" s="163"/>
      <c r="BA19" s="163"/>
      <c r="BB19" s="163"/>
      <c r="BC19" s="163"/>
      <c r="BD19" s="163"/>
      <c r="BE19" s="163"/>
      <c r="BF19" s="163"/>
      <c r="BG19" s="163"/>
      <c r="BH19" s="163"/>
      <c r="BI19" s="163"/>
      <c r="BJ19" s="163"/>
      <c r="BK19" s="164"/>
      <c r="BL19" s="165"/>
      <c r="BM19" s="165"/>
      <c r="BN19" s="165"/>
      <c r="BO19" s="165"/>
      <c r="BP19" s="165"/>
      <c r="BQ19" s="165"/>
      <c r="BR19" s="165"/>
      <c r="BS19" s="165"/>
      <c r="BT19" s="165"/>
      <c r="BU19" s="165"/>
      <c r="BV19" s="165"/>
      <c r="BW19" s="165"/>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c r="DH19" s="165"/>
      <c r="DI19" s="165"/>
      <c r="DJ19" s="165"/>
      <c r="DK19" s="165"/>
      <c r="DL19" s="165"/>
      <c r="DM19" s="165"/>
      <c r="DN19" s="165"/>
      <c r="DO19" s="165"/>
      <c r="DP19" s="165"/>
      <c r="DQ19" s="165"/>
      <c r="DR19" s="165"/>
      <c r="DS19" s="165"/>
      <c r="DT19" s="165"/>
      <c r="DU19" s="165"/>
      <c r="DV19" s="165"/>
      <c r="DW19" s="165"/>
      <c r="DX19" s="165"/>
      <c r="DY19" s="165"/>
      <c r="DZ19" s="165"/>
      <c r="EA19" s="165"/>
      <c r="EB19" s="165"/>
      <c r="EC19" s="165"/>
      <c r="ED19" s="165"/>
      <c r="EE19" s="165"/>
      <c r="EF19" s="165"/>
      <c r="EG19" s="165"/>
      <c r="EH19" s="165"/>
      <c r="EI19" s="165"/>
      <c r="EJ19" s="165"/>
      <c r="EK19" s="165"/>
      <c r="EL19" s="165"/>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c r="FP19" s="165"/>
      <c r="FQ19" s="165"/>
      <c r="FR19" s="165"/>
      <c r="FS19" s="165"/>
      <c r="FT19" s="165"/>
    </row>
    <row r="20" spans="1:245" ht="19.5" thickBot="1" x14ac:dyDescent="0.35">
      <c r="A20" s="1"/>
      <c r="B20" s="1"/>
      <c r="C20" s="1"/>
      <c r="D20" s="1"/>
      <c r="E20" s="1"/>
      <c r="F20" s="1"/>
      <c r="G20" s="1"/>
      <c r="H20" s="1"/>
      <c r="I20" s="1"/>
      <c r="J20" s="1"/>
      <c r="K20" s="1"/>
      <c r="L20" s="168"/>
      <c r="M20" s="2"/>
      <c r="N20" s="2"/>
      <c r="O20" s="168"/>
      <c r="P20" s="2"/>
      <c r="Q20" s="169" t="s">
        <v>20</v>
      </c>
      <c r="R20" s="170" t="s">
        <v>21</v>
      </c>
      <c r="S20" s="171" t="s">
        <v>14</v>
      </c>
      <c r="T20" s="172" t="s">
        <v>22</v>
      </c>
      <c r="U20" s="2"/>
      <c r="V20" s="168"/>
      <c r="W20" s="167"/>
      <c r="X20" s="167"/>
      <c r="Y20" s="167"/>
      <c r="Z20" s="167"/>
      <c r="AA20" s="167"/>
      <c r="AB20" s="167"/>
      <c r="AC20" s="167"/>
      <c r="AD20" s="167"/>
      <c r="AE20" s="167"/>
      <c r="AF20" s="167"/>
      <c r="AG20" s="167"/>
      <c r="AH20" s="167"/>
      <c r="AI20" s="167"/>
      <c r="AJ20" s="2"/>
      <c r="AK20" s="168"/>
      <c r="AL20" s="163"/>
      <c r="AM20" s="60" t="s">
        <v>83</v>
      </c>
      <c r="AN20" s="61"/>
      <c r="AO20" s="62">
        <v>1</v>
      </c>
      <c r="AP20" s="183" t="s">
        <v>79</v>
      </c>
      <c r="AQ20" s="184" t="s">
        <v>79</v>
      </c>
      <c r="AR20" s="36">
        <v>1</v>
      </c>
      <c r="AS20" s="36">
        <v>5</v>
      </c>
      <c r="AT20" s="181">
        <v>0</v>
      </c>
      <c r="AU20" s="181">
        <v>13</v>
      </c>
      <c r="AV20" s="38">
        <v>11</v>
      </c>
      <c r="AW20" s="38">
        <v>24</v>
      </c>
      <c r="AX20" s="178">
        <v>0</v>
      </c>
      <c r="AY20" s="179">
        <v>7</v>
      </c>
      <c r="AZ20" s="163"/>
      <c r="BA20" s="163"/>
      <c r="BB20" s="163"/>
      <c r="BC20" s="163"/>
      <c r="BD20" s="163"/>
      <c r="BE20" s="163"/>
      <c r="BF20" s="163"/>
      <c r="BG20" s="163"/>
      <c r="BH20" s="163"/>
      <c r="BI20" s="163"/>
      <c r="BJ20" s="163"/>
      <c r="BK20" s="164"/>
      <c r="BL20" s="165"/>
      <c r="BM20" s="165"/>
      <c r="BN20" s="165"/>
      <c r="BO20" s="165"/>
      <c r="BP20" s="165"/>
      <c r="BQ20" s="165"/>
      <c r="BR20" s="165"/>
      <c r="BS20" s="165"/>
      <c r="BT20" s="165"/>
      <c r="BU20" s="165"/>
      <c r="BV20" s="165"/>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c r="DH20" s="165"/>
      <c r="DI20" s="165"/>
      <c r="DJ20" s="165"/>
      <c r="DK20" s="165"/>
      <c r="DL20" s="165"/>
      <c r="DM20" s="165"/>
      <c r="DN20" s="165"/>
      <c r="DO20" s="165"/>
      <c r="DP20" s="165"/>
      <c r="DQ20" s="165"/>
      <c r="DR20" s="165"/>
      <c r="DS20" s="165"/>
      <c r="DT20" s="165"/>
      <c r="DU20" s="165"/>
      <c r="DV20" s="165"/>
      <c r="DW20" s="165"/>
      <c r="DX20" s="165"/>
      <c r="DY20" s="165"/>
      <c r="DZ20" s="165"/>
      <c r="EA20" s="165"/>
      <c r="EB20" s="165"/>
      <c r="EC20" s="165"/>
      <c r="ED20" s="165"/>
      <c r="EE20" s="165"/>
      <c r="EF20" s="165"/>
      <c r="EG20" s="165"/>
      <c r="EH20" s="165"/>
      <c r="EI20" s="165"/>
      <c r="EJ20" s="165"/>
      <c r="EK20" s="165"/>
      <c r="EL20" s="165"/>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row>
    <row r="21" spans="1:245" ht="19.5" thickBot="1" x14ac:dyDescent="0.35">
      <c r="A21" s="1"/>
      <c r="B21" s="1"/>
      <c r="C21" s="1"/>
      <c r="D21" s="1"/>
      <c r="E21" s="1"/>
      <c r="F21" s="1"/>
      <c r="G21" s="1"/>
      <c r="H21" s="1"/>
      <c r="I21" s="1"/>
      <c r="J21" s="1"/>
      <c r="K21" s="1"/>
      <c r="L21" s="168"/>
      <c r="M21" s="2"/>
      <c r="N21" s="2"/>
      <c r="O21" s="168"/>
      <c r="P21" s="2"/>
      <c r="Q21" s="169" t="s">
        <v>24</v>
      </c>
      <c r="R21" s="171" t="s">
        <v>25</v>
      </c>
      <c r="S21" s="171" t="s">
        <v>7</v>
      </c>
      <c r="T21" s="172" t="s">
        <v>26</v>
      </c>
      <c r="U21" s="2"/>
      <c r="V21" s="168"/>
      <c r="W21" s="167"/>
      <c r="X21" s="167"/>
      <c r="Y21" s="167"/>
      <c r="Z21" s="167"/>
      <c r="AA21" s="167"/>
      <c r="AB21" s="167"/>
      <c r="AC21" s="167"/>
      <c r="AD21" s="167"/>
      <c r="AE21" s="167"/>
      <c r="AF21" s="167"/>
      <c r="AG21" s="167"/>
      <c r="AH21" s="167"/>
      <c r="AI21" s="167"/>
      <c r="AJ21" s="2"/>
      <c r="AK21" s="168"/>
      <c r="AL21" s="163"/>
      <c r="AM21" s="191"/>
      <c r="AN21" s="192"/>
      <c r="AO21" s="192"/>
      <c r="AP21" s="192"/>
      <c r="AQ21" s="192"/>
      <c r="AR21" s="192"/>
      <c r="AS21" s="192" t="s">
        <v>85</v>
      </c>
      <c r="AT21" s="192"/>
      <c r="AU21" s="192"/>
      <c r="AV21" s="192"/>
      <c r="AW21" s="192"/>
      <c r="AX21" s="192"/>
      <c r="AY21" s="193"/>
      <c r="AZ21" s="163"/>
      <c r="BA21" s="163"/>
      <c r="BB21" s="163"/>
      <c r="BC21" s="163"/>
      <c r="BD21" s="163"/>
      <c r="BE21" s="163"/>
      <c r="BF21" s="163"/>
      <c r="BG21" s="163"/>
      <c r="BH21" s="163"/>
      <c r="BI21" s="163"/>
      <c r="BJ21" s="163"/>
      <c r="BK21" s="164"/>
      <c r="BL21" s="165"/>
      <c r="BM21" s="165"/>
      <c r="BN21" s="165"/>
      <c r="BO21" s="165"/>
      <c r="BP21" s="165"/>
      <c r="BQ21" s="165"/>
      <c r="BR21" s="165"/>
      <c r="BS21" s="165"/>
      <c r="BT21" s="165"/>
      <c r="BU21" s="165"/>
      <c r="BV21" s="165"/>
      <c r="BW21" s="165"/>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c r="DH21" s="165"/>
      <c r="DI21" s="165"/>
      <c r="DJ21" s="165"/>
      <c r="DK21" s="165"/>
      <c r="DL21" s="165"/>
      <c r="DM21" s="165"/>
      <c r="DN21" s="165"/>
      <c r="DO21" s="165"/>
      <c r="DP21" s="165"/>
      <c r="DQ21" s="165"/>
      <c r="DR21" s="165"/>
      <c r="DS21" s="165"/>
      <c r="DT21" s="165"/>
      <c r="DU21" s="165"/>
      <c r="DV21" s="165"/>
      <c r="DW21" s="165"/>
      <c r="DX21" s="165"/>
      <c r="DY21" s="165"/>
      <c r="DZ21" s="165"/>
      <c r="EA21" s="165"/>
      <c r="EB21" s="165"/>
      <c r="EC21" s="165"/>
      <c r="ED21" s="165"/>
      <c r="EE21" s="165"/>
      <c r="EF21" s="165"/>
      <c r="EG21" s="165"/>
      <c r="EH21" s="165"/>
      <c r="EI21" s="165"/>
      <c r="EJ21" s="165"/>
      <c r="EK21" s="165"/>
      <c r="EL21" s="165"/>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row>
    <row r="22" spans="1:245" ht="18.75" x14ac:dyDescent="0.3">
      <c r="A22" s="1"/>
      <c r="B22" s="1"/>
      <c r="C22" s="1"/>
      <c r="D22" s="1"/>
      <c r="E22" s="1"/>
      <c r="F22" s="1"/>
      <c r="G22" s="1"/>
      <c r="H22" s="1"/>
      <c r="I22" s="1"/>
      <c r="J22" s="1"/>
      <c r="K22" s="1"/>
      <c r="L22" s="168"/>
      <c r="M22" s="2"/>
      <c r="N22" s="2"/>
      <c r="O22" s="168"/>
      <c r="P22" s="2"/>
      <c r="Q22" s="169" t="s">
        <v>28</v>
      </c>
      <c r="R22" s="170" t="s">
        <v>29</v>
      </c>
      <c r="S22" s="171" t="s">
        <v>7</v>
      </c>
      <c r="T22" s="172" t="s">
        <v>30</v>
      </c>
      <c r="U22" s="2"/>
      <c r="V22" s="168"/>
      <c r="W22" s="167"/>
      <c r="X22" s="167"/>
      <c r="Y22" s="167"/>
      <c r="Z22" s="167"/>
      <c r="AA22" s="167"/>
      <c r="AB22" s="167"/>
      <c r="AC22" s="167"/>
      <c r="AD22" s="167"/>
      <c r="AE22" s="167"/>
      <c r="AF22" s="167"/>
      <c r="AG22" s="167"/>
      <c r="AH22" s="167"/>
      <c r="AI22" s="167"/>
      <c r="AJ22" s="2"/>
      <c r="AK22" s="168"/>
      <c r="AL22" s="163"/>
      <c r="AM22" s="194" t="s">
        <v>48</v>
      </c>
      <c r="AN22" s="99"/>
      <c r="AO22" s="100"/>
      <c r="AP22" s="183" t="s">
        <v>49</v>
      </c>
      <c r="AQ22" s="184" t="s">
        <v>49</v>
      </c>
      <c r="AR22" s="184" t="s">
        <v>50</v>
      </c>
      <c r="AS22" s="184" t="s">
        <v>50</v>
      </c>
      <c r="AT22" s="37" t="s">
        <v>51</v>
      </c>
      <c r="AU22" s="37" t="s">
        <v>51</v>
      </c>
      <c r="AV22" s="38" t="s">
        <v>52</v>
      </c>
      <c r="AW22" s="38" t="s">
        <v>52</v>
      </c>
      <c r="AX22" s="178">
        <v>1</v>
      </c>
      <c r="AY22" s="179">
        <v>1</v>
      </c>
      <c r="AZ22" s="163"/>
      <c r="BA22" s="163"/>
      <c r="BB22" s="163"/>
      <c r="BC22" s="163"/>
      <c r="BD22" s="163"/>
      <c r="BE22" s="163"/>
      <c r="BF22" s="163"/>
      <c r="BG22" s="163"/>
      <c r="BH22" s="163"/>
      <c r="BI22" s="163"/>
      <c r="BJ22" s="163"/>
      <c r="BK22" s="164"/>
      <c r="BL22" s="165"/>
      <c r="BM22" s="165"/>
      <c r="BN22" s="165"/>
      <c r="BO22" s="165"/>
      <c r="BP22" s="165"/>
      <c r="BQ22" s="165"/>
      <c r="BR22" s="165"/>
      <c r="BS22" s="165"/>
      <c r="BT22" s="165"/>
      <c r="BU22" s="165"/>
      <c r="BV22" s="165"/>
      <c r="BW22" s="165"/>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row>
    <row r="23" spans="1:245" ht="18.75" x14ac:dyDescent="0.3">
      <c r="A23" s="1"/>
      <c r="B23" s="1"/>
      <c r="C23" s="1"/>
      <c r="D23" s="1"/>
      <c r="E23" s="1"/>
      <c r="F23" s="1"/>
      <c r="G23" s="1"/>
      <c r="H23" s="1"/>
      <c r="I23" s="1"/>
      <c r="J23" s="1"/>
      <c r="K23" s="1"/>
      <c r="L23" s="168"/>
      <c r="M23" s="2"/>
      <c r="N23" s="2"/>
      <c r="O23" s="168"/>
      <c r="P23" s="2"/>
      <c r="Q23" s="169" t="s">
        <v>32</v>
      </c>
      <c r="R23" s="171" t="s">
        <v>33</v>
      </c>
      <c r="S23" s="171" t="s">
        <v>7</v>
      </c>
      <c r="T23" s="172" t="s">
        <v>30</v>
      </c>
      <c r="U23" s="2"/>
      <c r="V23" s="168"/>
      <c r="W23" s="167"/>
      <c r="X23" s="167"/>
      <c r="Y23" s="167"/>
      <c r="Z23" s="167"/>
      <c r="AA23" s="167"/>
      <c r="AB23" s="167"/>
      <c r="AC23" s="167"/>
      <c r="AD23" s="167"/>
      <c r="AE23" s="167"/>
      <c r="AF23" s="167"/>
      <c r="AG23" s="167"/>
      <c r="AH23" s="167"/>
      <c r="AI23" s="167"/>
      <c r="AJ23" s="2"/>
      <c r="AK23" s="168"/>
      <c r="AL23" s="163"/>
      <c r="AM23" s="195" t="s">
        <v>54</v>
      </c>
      <c r="AN23" s="102"/>
      <c r="AO23" s="103" t="s">
        <v>55</v>
      </c>
      <c r="AP23" s="183" t="s">
        <v>56</v>
      </c>
      <c r="AQ23" s="184" t="s">
        <v>57</v>
      </c>
      <c r="AR23" s="184" t="s">
        <v>56</v>
      </c>
      <c r="AS23" s="184" t="s">
        <v>57</v>
      </c>
      <c r="AT23" s="181" t="s">
        <v>56</v>
      </c>
      <c r="AU23" s="37" t="s">
        <v>57</v>
      </c>
      <c r="AV23" s="38" t="s">
        <v>56</v>
      </c>
      <c r="AW23" s="182" t="s">
        <v>57</v>
      </c>
      <c r="AX23" s="178" t="s">
        <v>56</v>
      </c>
      <c r="AY23" s="179" t="s">
        <v>57</v>
      </c>
      <c r="AZ23" s="163"/>
      <c r="BA23" s="163"/>
      <c r="BB23" s="163"/>
      <c r="BC23" s="163"/>
      <c r="BD23" s="163"/>
      <c r="BE23" s="163"/>
      <c r="BF23" s="163"/>
      <c r="BG23" s="163"/>
      <c r="BH23" s="163"/>
      <c r="BI23" s="163"/>
      <c r="BJ23" s="163"/>
      <c r="BK23" s="164"/>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c r="EB23" s="165"/>
      <c r="EC23" s="165"/>
      <c r="ED23" s="165"/>
      <c r="EE23" s="165"/>
      <c r="EF23" s="165"/>
      <c r="EG23" s="165"/>
      <c r="EH23" s="165"/>
      <c r="EI23" s="165"/>
      <c r="EJ23" s="165"/>
      <c r="EK23" s="165"/>
      <c r="EL23" s="165"/>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row>
    <row r="24" spans="1:245" ht="19.5" thickBot="1" x14ac:dyDescent="0.35">
      <c r="A24" s="1"/>
      <c r="B24" s="1"/>
      <c r="C24" s="1"/>
      <c r="D24" s="1"/>
      <c r="E24" s="1"/>
      <c r="F24" s="1"/>
      <c r="G24" s="1"/>
      <c r="H24" s="1"/>
      <c r="I24" s="1"/>
      <c r="J24" s="1"/>
      <c r="K24" s="1"/>
      <c r="L24" s="168"/>
      <c r="M24" s="2"/>
      <c r="N24" s="2"/>
      <c r="O24" s="168"/>
      <c r="P24" s="2"/>
      <c r="Q24" s="169" t="s">
        <v>35</v>
      </c>
      <c r="R24" s="170" t="s">
        <v>36</v>
      </c>
      <c r="S24" s="171" t="s">
        <v>7</v>
      </c>
      <c r="T24" s="172" t="s">
        <v>37</v>
      </c>
      <c r="U24" s="2"/>
      <c r="V24" s="168"/>
      <c r="W24" s="190"/>
      <c r="X24" s="167"/>
      <c r="Y24" s="167"/>
      <c r="Z24" s="167"/>
      <c r="AA24" s="167"/>
      <c r="AB24" s="167"/>
      <c r="AC24" s="167"/>
      <c r="AD24" s="167"/>
      <c r="AE24" s="167"/>
      <c r="AF24" s="167"/>
      <c r="AG24" s="167"/>
      <c r="AH24" s="167"/>
      <c r="AI24" s="167"/>
      <c r="AJ24" s="2"/>
      <c r="AK24" s="168"/>
      <c r="AL24" s="163"/>
      <c r="AM24" s="87" t="s">
        <v>88</v>
      </c>
      <c r="AN24" s="88"/>
      <c r="AO24" s="89">
        <v>1.0000000000000002</v>
      </c>
      <c r="AP24" s="183" t="s">
        <v>79</v>
      </c>
      <c r="AQ24" s="184" t="s">
        <v>79</v>
      </c>
      <c r="AR24" s="184" t="s">
        <v>79</v>
      </c>
      <c r="AS24" s="184" t="s">
        <v>79</v>
      </c>
      <c r="AT24" s="181">
        <v>3</v>
      </c>
      <c r="AU24" s="181">
        <v>7</v>
      </c>
      <c r="AV24" s="38">
        <v>12</v>
      </c>
      <c r="AW24" s="38">
        <v>18</v>
      </c>
      <c r="AX24" s="178">
        <v>7</v>
      </c>
      <c r="AY24" s="179">
        <v>13</v>
      </c>
      <c r="AZ24" s="163"/>
      <c r="BA24" s="163"/>
      <c r="BB24" s="163"/>
      <c r="BC24" s="163"/>
      <c r="BD24" s="163"/>
      <c r="BE24" s="163"/>
      <c r="BF24" s="163"/>
      <c r="BG24" s="163"/>
      <c r="BH24" s="163"/>
      <c r="BI24" s="163"/>
      <c r="BJ24" s="163"/>
      <c r="BK24" s="164"/>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c r="EB24" s="165"/>
      <c r="EC24" s="165"/>
      <c r="ED24" s="165"/>
      <c r="EE24" s="165"/>
      <c r="EF24" s="165"/>
      <c r="EG24" s="165"/>
      <c r="EH24" s="165"/>
      <c r="EI24" s="165"/>
      <c r="EJ24" s="165"/>
      <c r="EK24" s="165"/>
      <c r="EL24" s="165"/>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row>
    <row r="25" spans="1:245" ht="19.5" thickBot="1" x14ac:dyDescent="0.35">
      <c r="A25" s="1"/>
      <c r="B25" s="1"/>
      <c r="C25" s="1"/>
      <c r="D25" s="1"/>
      <c r="E25" s="1"/>
      <c r="F25" s="1"/>
      <c r="G25" s="1"/>
      <c r="H25" s="1"/>
      <c r="I25" s="1"/>
      <c r="J25" s="1"/>
      <c r="K25" s="1"/>
      <c r="L25" s="168"/>
      <c r="M25" s="2"/>
      <c r="N25" s="2"/>
      <c r="O25" s="168"/>
      <c r="P25" s="2"/>
      <c r="Q25" s="169" t="s">
        <v>39</v>
      </c>
      <c r="R25" s="171" t="s">
        <v>40</v>
      </c>
      <c r="S25" s="171" t="s">
        <v>7</v>
      </c>
      <c r="T25" s="172" t="s">
        <v>41</v>
      </c>
      <c r="U25" s="2"/>
      <c r="V25" s="168"/>
      <c r="W25" s="190"/>
      <c r="X25" s="7" t="s">
        <v>53</v>
      </c>
      <c r="Y25" s="167"/>
      <c r="Z25" s="167"/>
      <c r="AA25" s="167"/>
      <c r="AB25" s="167"/>
      <c r="AC25" s="167"/>
      <c r="AD25" s="167"/>
      <c r="AE25" s="167"/>
      <c r="AF25" s="167"/>
      <c r="AG25" s="167"/>
      <c r="AH25" s="167"/>
      <c r="AI25" s="167"/>
      <c r="AJ25" s="2"/>
      <c r="AK25" s="168"/>
      <c r="AL25" s="163"/>
      <c r="AM25" s="200"/>
      <c r="AN25" s="201"/>
      <c r="AO25" s="201"/>
      <c r="AP25" s="201"/>
      <c r="AQ25" s="201"/>
      <c r="AR25" s="201"/>
      <c r="AS25" s="201" t="s">
        <v>92</v>
      </c>
      <c r="AT25" s="201"/>
      <c r="AU25" s="201"/>
      <c r="AV25" s="201"/>
      <c r="AW25" s="201"/>
      <c r="AX25" s="201"/>
      <c r="AY25" s="202"/>
      <c r="AZ25" s="163"/>
      <c r="BA25" s="163"/>
      <c r="BB25" s="163"/>
      <c r="BC25" s="163"/>
      <c r="BD25" s="163"/>
      <c r="BE25" s="163"/>
      <c r="BF25" s="163"/>
      <c r="BG25" s="163"/>
      <c r="BH25" s="163"/>
      <c r="BI25" s="163"/>
      <c r="BJ25" s="163"/>
      <c r="BK25" s="164"/>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5"/>
      <c r="DC25" s="165"/>
      <c r="DD25" s="165"/>
      <c r="DE25" s="165"/>
      <c r="DF25" s="165"/>
      <c r="DG25" s="165"/>
      <c r="DH25" s="165"/>
      <c r="DI25" s="165"/>
      <c r="DJ25" s="165"/>
      <c r="DK25" s="165"/>
      <c r="DL25" s="165"/>
      <c r="DM25" s="165"/>
      <c r="DN25" s="165"/>
      <c r="DO25" s="165"/>
      <c r="DP25" s="165"/>
      <c r="DQ25" s="165"/>
      <c r="DR25" s="165"/>
      <c r="DS25" s="165"/>
      <c r="DT25" s="165"/>
      <c r="DU25" s="165"/>
      <c r="DV25" s="165"/>
      <c r="DW25" s="165"/>
      <c r="DX25" s="165"/>
      <c r="DY25" s="165"/>
      <c r="DZ25" s="165"/>
      <c r="EA25" s="165"/>
      <c r="EB25" s="165"/>
      <c r="EC25" s="165"/>
      <c r="ED25" s="165"/>
      <c r="EE25" s="165"/>
      <c r="EF25" s="165"/>
      <c r="EG25" s="165"/>
      <c r="EH25" s="165"/>
      <c r="EI25" s="165"/>
      <c r="EJ25" s="165"/>
      <c r="EK25" s="165"/>
      <c r="EL25" s="165"/>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c r="FP25" s="165"/>
      <c r="FQ25" s="165"/>
      <c r="FR25" s="165"/>
      <c r="FS25" s="165"/>
      <c r="FT25" s="1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row>
    <row r="26" spans="1:245" ht="17.25" x14ac:dyDescent="0.3">
      <c r="A26" s="1"/>
      <c r="B26" s="1"/>
      <c r="C26" s="1"/>
      <c r="D26" s="1"/>
      <c r="E26" s="1"/>
      <c r="F26" s="1"/>
      <c r="G26" s="1"/>
      <c r="H26" s="1"/>
      <c r="I26" s="1"/>
      <c r="J26" s="1"/>
      <c r="K26" s="1"/>
      <c r="L26" s="168"/>
      <c r="M26" s="2"/>
      <c r="N26" s="2"/>
      <c r="O26" s="168"/>
      <c r="P26" s="2"/>
      <c r="Q26" s="2"/>
      <c r="R26" s="2"/>
      <c r="S26" s="2"/>
      <c r="T26" s="2"/>
      <c r="U26" s="2"/>
      <c r="V26" s="168"/>
      <c r="W26" s="167"/>
      <c r="X26" s="7" t="s">
        <v>59</v>
      </c>
      <c r="Y26" s="167"/>
      <c r="Z26" s="167"/>
      <c r="AA26" s="167"/>
      <c r="AB26" s="167"/>
      <c r="AC26" s="167"/>
      <c r="AD26" s="167"/>
      <c r="AE26" s="167"/>
      <c r="AF26" s="167"/>
      <c r="AG26" s="167"/>
      <c r="AH26" s="167"/>
      <c r="AI26" s="51" t="s">
        <v>60</v>
      </c>
      <c r="AJ26" s="2"/>
      <c r="AK26" s="168"/>
      <c r="AL26" s="163"/>
      <c r="AM26" s="203" t="s">
        <v>48</v>
      </c>
      <c r="AN26" s="127"/>
      <c r="AO26" s="128"/>
      <c r="AP26" s="183" t="s">
        <v>49</v>
      </c>
      <c r="AQ26" s="184" t="s">
        <v>49</v>
      </c>
      <c r="AR26" s="184" t="s">
        <v>50</v>
      </c>
      <c r="AS26" s="184" t="s">
        <v>50</v>
      </c>
      <c r="AT26" s="184" t="s">
        <v>51</v>
      </c>
      <c r="AU26" s="184" t="s">
        <v>51</v>
      </c>
      <c r="AV26" s="38" t="s">
        <v>52</v>
      </c>
      <c r="AW26" s="38" t="s">
        <v>52</v>
      </c>
      <c r="AX26" s="178">
        <v>1</v>
      </c>
      <c r="AY26" s="179">
        <v>1</v>
      </c>
      <c r="AZ26" s="163"/>
      <c r="BA26" s="163"/>
      <c r="BB26" s="163"/>
      <c r="BC26" s="163"/>
      <c r="BD26" s="163"/>
      <c r="BE26" s="163"/>
      <c r="BF26" s="163"/>
      <c r="BG26" s="163"/>
      <c r="BH26" s="163"/>
      <c r="BI26" s="163"/>
      <c r="BJ26" s="163"/>
      <c r="BK26" s="164"/>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5"/>
      <c r="DI26" s="165"/>
      <c r="DJ26" s="165"/>
      <c r="DK26" s="165"/>
      <c r="DL26" s="165"/>
      <c r="DM26" s="165"/>
      <c r="DN26" s="165"/>
      <c r="DO26" s="165"/>
      <c r="DP26" s="165"/>
      <c r="DQ26" s="165"/>
      <c r="DR26" s="165"/>
      <c r="DS26" s="165"/>
      <c r="DT26" s="165"/>
      <c r="DU26" s="165"/>
      <c r="DV26" s="165"/>
      <c r="DW26" s="165"/>
      <c r="DX26" s="165"/>
      <c r="DY26" s="165"/>
      <c r="DZ26" s="165"/>
      <c r="EA26" s="165"/>
      <c r="EB26" s="165"/>
      <c r="EC26" s="165"/>
      <c r="ED26" s="165"/>
      <c r="EE26" s="165"/>
      <c r="EF26" s="165"/>
      <c r="EG26" s="165"/>
      <c r="EH26" s="165"/>
      <c r="EI26" s="165"/>
      <c r="EJ26" s="165"/>
      <c r="EK26" s="165"/>
      <c r="EL26" s="165"/>
      <c r="EM26" s="165"/>
      <c r="EN26" s="165"/>
      <c r="EO26" s="165"/>
      <c r="EP26" s="165"/>
      <c r="EQ26" s="165"/>
      <c r="ER26" s="165"/>
      <c r="ES26" s="165"/>
      <c r="ET26" s="165"/>
      <c r="EU26" s="165"/>
      <c r="EV26" s="165"/>
      <c r="EW26" s="165"/>
      <c r="EX26" s="165"/>
      <c r="EY26" s="165"/>
      <c r="EZ26" s="165"/>
      <c r="FA26" s="165"/>
      <c r="FB26" s="165"/>
      <c r="FC26" s="165"/>
      <c r="FD26" s="165"/>
      <c r="FE26" s="165"/>
      <c r="FF26" s="165"/>
      <c r="FG26" s="165"/>
      <c r="FH26" s="165"/>
      <c r="FI26" s="165"/>
      <c r="FJ26" s="165"/>
      <c r="FK26" s="165"/>
      <c r="FL26" s="165"/>
      <c r="FM26" s="165"/>
      <c r="FN26" s="165"/>
      <c r="FO26" s="165"/>
      <c r="FP26" s="165"/>
      <c r="FQ26" s="165"/>
      <c r="FR26" s="165"/>
      <c r="FS26" s="165"/>
      <c r="FT26" s="1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row>
    <row r="27" spans="1:245" ht="17.25" x14ac:dyDescent="0.3">
      <c r="A27" s="1"/>
      <c r="B27" s="1"/>
      <c r="C27" s="1"/>
      <c r="D27" s="1"/>
      <c r="E27" s="1"/>
      <c r="F27" s="1"/>
      <c r="G27" s="1"/>
      <c r="H27" s="1"/>
      <c r="I27" s="1"/>
      <c r="J27" s="1"/>
      <c r="K27" s="1"/>
      <c r="L27" s="168"/>
      <c r="M27" s="2"/>
      <c r="N27" s="2"/>
      <c r="O27" s="168"/>
      <c r="P27" s="2"/>
      <c r="Q27" s="2"/>
      <c r="R27" s="2"/>
      <c r="S27" s="2"/>
      <c r="T27" s="2"/>
      <c r="U27" s="2"/>
      <c r="V27" s="168"/>
      <c r="W27" s="196" t="s">
        <v>66</v>
      </c>
      <c r="X27" s="7" t="s">
        <v>67</v>
      </c>
      <c r="Y27" s="197" t="s">
        <v>68</v>
      </c>
      <c r="Z27" s="197" t="s">
        <v>69</v>
      </c>
      <c r="AA27" s="197" t="s">
        <v>70</v>
      </c>
      <c r="AB27" s="197" t="s">
        <v>71</v>
      </c>
      <c r="AC27" s="197" t="s">
        <v>72</v>
      </c>
      <c r="AD27" s="197" t="s">
        <v>73</v>
      </c>
      <c r="AE27" s="197" t="s">
        <v>74</v>
      </c>
      <c r="AF27" s="197" t="s">
        <v>75</v>
      </c>
      <c r="AG27" s="197" t="s">
        <v>76</v>
      </c>
      <c r="AH27" s="167"/>
      <c r="AI27" s="51" t="s">
        <v>78</v>
      </c>
      <c r="AJ27" s="2"/>
      <c r="AK27" s="168"/>
      <c r="AL27" s="163"/>
      <c r="AM27" s="204" t="s">
        <v>54</v>
      </c>
      <c r="AN27" s="134"/>
      <c r="AO27" s="135" t="s">
        <v>55</v>
      </c>
      <c r="AP27" s="183" t="s">
        <v>56</v>
      </c>
      <c r="AQ27" s="184" t="s">
        <v>57</v>
      </c>
      <c r="AR27" s="184" t="s">
        <v>56</v>
      </c>
      <c r="AS27" s="184" t="s">
        <v>57</v>
      </c>
      <c r="AT27" s="183" t="s">
        <v>56</v>
      </c>
      <c r="AU27" s="184" t="s">
        <v>57</v>
      </c>
      <c r="AV27" s="38" t="s">
        <v>56</v>
      </c>
      <c r="AW27" s="182" t="s">
        <v>57</v>
      </c>
      <c r="AX27" s="178" t="s">
        <v>56</v>
      </c>
      <c r="AY27" s="179" t="s">
        <v>57</v>
      </c>
      <c r="AZ27" s="163"/>
      <c r="BA27" s="163"/>
      <c r="BB27" s="163"/>
      <c r="BC27" s="163"/>
      <c r="BD27" s="163"/>
      <c r="BE27" s="163"/>
      <c r="BF27" s="163"/>
      <c r="BG27" s="163"/>
      <c r="BH27" s="163"/>
      <c r="BI27" s="163"/>
      <c r="BJ27" s="163"/>
      <c r="BK27" s="164"/>
      <c r="BL27" s="165"/>
      <c r="BM27" s="165"/>
      <c r="BN27" s="165"/>
      <c r="BO27" s="165"/>
      <c r="BP27" s="165"/>
      <c r="BQ27" s="165"/>
      <c r="BR27" s="165"/>
      <c r="BS27" s="165"/>
      <c r="BT27" s="165"/>
      <c r="BU27" s="165"/>
      <c r="BV27" s="165"/>
      <c r="BW27" s="165"/>
      <c r="BX27" s="165"/>
      <c r="BY27" s="165"/>
      <c r="BZ27" s="165"/>
      <c r="CA27" s="165"/>
      <c r="CB27" s="165"/>
      <c r="CC27" s="165"/>
      <c r="CD27" s="165"/>
      <c r="CE27" s="165"/>
      <c r="CF27" s="165"/>
      <c r="CG27" s="165"/>
      <c r="CH27" s="165"/>
      <c r="CI27" s="165"/>
      <c r="CJ27" s="165"/>
      <c r="CK27" s="165"/>
      <c r="CL27" s="165"/>
      <c r="CM27" s="165"/>
      <c r="CN27" s="165"/>
      <c r="CO27" s="165"/>
      <c r="CP27" s="165"/>
      <c r="CQ27" s="165"/>
      <c r="CR27" s="165"/>
      <c r="CS27" s="165"/>
      <c r="CT27" s="165"/>
      <c r="CU27" s="165"/>
      <c r="CV27" s="165"/>
      <c r="CW27" s="165"/>
      <c r="CX27" s="165"/>
      <c r="CY27" s="165"/>
      <c r="CZ27" s="165"/>
      <c r="DA27" s="165"/>
      <c r="DB27" s="165"/>
      <c r="DC27" s="165"/>
      <c r="DD27" s="165"/>
      <c r="DE27" s="165"/>
      <c r="DF27" s="165"/>
      <c r="DG27" s="165"/>
      <c r="DH27" s="165"/>
      <c r="DI27" s="165"/>
      <c r="DJ27" s="165"/>
      <c r="DK27" s="165"/>
      <c r="DL27" s="165"/>
      <c r="DM27" s="165"/>
      <c r="DN27" s="165"/>
      <c r="DO27" s="165"/>
      <c r="DP27" s="165"/>
      <c r="DQ27" s="165"/>
      <c r="DR27" s="165"/>
      <c r="DS27" s="165"/>
      <c r="DT27" s="165"/>
      <c r="DU27" s="165"/>
      <c r="DV27" s="165"/>
      <c r="DW27" s="165"/>
      <c r="DX27" s="165"/>
      <c r="DY27" s="165"/>
      <c r="DZ27" s="165"/>
      <c r="EA27" s="165"/>
      <c r="EB27" s="165"/>
      <c r="EC27" s="165"/>
      <c r="ED27" s="165"/>
      <c r="EE27" s="165"/>
      <c r="EF27" s="165"/>
      <c r="EG27" s="165"/>
      <c r="EH27" s="165"/>
      <c r="EI27" s="165"/>
      <c r="EJ27" s="165"/>
      <c r="EK27" s="165"/>
      <c r="EL27" s="165"/>
      <c r="EM27" s="165"/>
      <c r="EN27" s="165"/>
      <c r="EO27" s="165"/>
      <c r="EP27" s="165"/>
      <c r="EQ27" s="165"/>
      <c r="ER27" s="165"/>
      <c r="ES27" s="165"/>
      <c r="ET27" s="165"/>
      <c r="EU27" s="165"/>
      <c r="EV27" s="165"/>
      <c r="EW27" s="165"/>
      <c r="EX27" s="165"/>
      <c r="EY27" s="165"/>
      <c r="EZ27" s="165"/>
      <c r="FA27" s="165"/>
      <c r="FB27" s="165"/>
      <c r="FC27" s="165"/>
      <c r="FD27" s="165"/>
      <c r="FE27" s="165"/>
      <c r="FF27" s="165"/>
      <c r="FG27" s="165"/>
      <c r="FH27" s="165"/>
      <c r="FI27" s="165"/>
      <c r="FJ27" s="165"/>
      <c r="FK27" s="165"/>
      <c r="FL27" s="165"/>
      <c r="FM27" s="165"/>
      <c r="FN27" s="165"/>
      <c r="FO27" s="165"/>
      <c r="FP27" s="165"/>
      <c r="FQ27" s="165"/>
      <c r="FR27" s="165"/>
      <c r="FS27" s="165"/>
      <c r="FT27" s="1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row>
    <row r="28" spans="1:245" ht="18" thickBot="1" x14ac:dyDescent="0.35">
      <c r="A28" s="1"/>
      <c r="B28" s="1"/>
      <c r="C28" s="1"/>
      <c r="D28" s="1"/>
      <c r="E28" s="1"/>
      <c r="F28" s="1"/>
      <c r="G28" s="1"/>
      <c r="H28" s="1"/>
      <c r="I28" s="1"/>
      <c r="J28" s="1"/>
      <c r="K28" s="1"/>
      <c r="L28" s="168"/>
      <c r="M28" s="2"/>
      <c r="N28" s="2"/>
      <c r="O28" s="168"/>
      <c r="P28" s="2"/>
      <c r="Q28" s="2"/>
      <c r="R28" s="2"/>
      <c r="S28" s="2"/>
      <c r="T28" s="2"/>
      <c r="U28" s="2"/>
      <c r="V28" s="168"/>
      <c r="W28" s="196">
        <v>1</v>
      </c>
      <c r="X28" s="198">
        <v>1</v>
      </c>
      <c r="Y28" s="71">
        <v>1</v>
      </c>
      <c r="Z28" s="71">
        <v>1</v>
      </c>
      <c r="AA28" s="71">
        <v>1</v>
      </c>
      <c r="AB28" s="71">
        <v>1</v>
      </c>
      <c r="AC28" s="71">
        <v>1</v>
      </c>
      <c r="AD28" s="71" t="s">
        <v>80</v>
      </c>
      <c r="AE28" s="71" t="s">
        <v>80</v>
      </c>
      <c r="AF28" s="71" t="s">
        <v>80</v>
      </c>
      <c r="AG28" s="71" t="s">
        <v>80</v>
      </c>
      <c r="AH28" s="167"/>
      <c r="AI28" s="199">
        <v>5</v>
      </c>
      <c r="AJ28" s="2"/>
      <c r="AK28" s="168"/>
      <c r="AL28" s="163"/>
      <c r="AM28" s="112" t="s">
        <v>98</v>
      </c>
      <c r="AN28" s="113"/>
      <c r="AO28" s="114">
        <v>1</v>
      </c>
      <c r="AP28" s="183" t="s">
        <v>79</v>
      </c>
      <c r="AQ28" s="184" t="s">
        <v>79</v>
      </c>
      <c r="AR28" s="184" t="s">
        <v>79</v>
      </c>
      <c r="AS28" s="184" t="s">
        <v>79</v>
      </c>
      <c r="AT28" s="184" t="s">
        <v>79</v>
      </c>
      <c r="AU28" s="184" t="s">
        <v>79</v>
      </c>
      <c r="AV28" s="38">
        <v>7</v>
      </c>
      <c r="AW28" s="182">
        <v>11</v>
      </c>
      <c r="AX28" s="178">
        <v>14</v>
      </c>
      <c r="AY28" s="179">
        <v>18</v>
      </c>
      <c r="AZ28" s="163"/>
      <c r="BA28" s="163"/>
      <c r="BB28" s="163"/>
      <c r="BC28" s="163"/>
      <c r="BD28" s="163"/>
      <c r="BE28" s="163"/>
      <c r="BF28" s="163"/>
      <c r="BG28" s="163"/>
      <c r="BH28" s="163"/>
      <c r="BI28" s="163"/>
      <c r="BJ28" s="163"/>
      <c r="BK28" s="164"/>
      <c r="BL28" s="165"/>
      <c r="BM28" s="165"/>
      <c r="BN28" s="165"/>
      <c r="BO28" s="165"/>
      <c r="BP28" s="165"/>
      <c r="BQ28" s="165"/>
      <c r="BR28" s="165"/>
      <c r="BS28" s="165"/>
      <c r="BT28" s="165"/>
      <c r="BU28" s="165"/>
      <c r="BV28" s="165"/>
      <c r="BW28" s="165"/>
      <c r="BX28" s="165"/>
      <c r="BY28" s="165"/>
      <c r="BZ28" s="165"/>
      <c r="CA28" s="165"/>
      <c r="CB28" s="165"/>
      <c r="CC28" s="165"/>
      <c r="CD28" s="165"/>
      <c r="CE28" s="165"/>
      <c r="CF28" s="165"/>
      <c r="CG28" s="165"/>
      <c r="CH28" s="165"/>
      <c r="CI28" s="165"/>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c r="DH28" s="165"/>
      <c r="DI28" s="165"/>
      <c r="DJ28" s="165"/>
      <c r="DK28" s="165"/>
      <c r="DL28" s="165"/>
      <c r="DM28" s="165"/>
      <c r="DN28" s="165"/>
      <c r="DO28" s="165"/>
      <c r="DP28" s="165"/>
      <c r="DQ28" s="165"/>
      <c r="DR28" s="165"/>
      <c r="DS28" s="165"/>
      <c r="DT28" s="165"/>
      <c r="DU28" s="165"/>
      <c r="DV28" s="165"/>
      <c r="DW28" s="165"/>
      <c r="DX28" s="165"/>
      <c r="DY28" s="165"/>
      <c r="DZ28" s="165"/>
      <c r="EA28" s="165"/>
      <c r="EB28" s="165"/>
      <c r="EC28" s="165"/>
      <c r="ED28" s="165"/>
      <c r="EE28" s="165"/>
      <c r="EF28" s="165"/>
      <c r="EG28" s="165"/>
      <c r="EH28" s="165"/>
      <c r="EI28" s="165"/>
      <c r="EJ28" s="165"/>
      <c r="EK28" s="165"/>
      <c r="EL28" s="165"/>
      <c r="EM28" s="165"/>
      <c r="EN28" s="165"/>
      <c r="EO28" s="165"/>
      <c r="EP28" s="165"/>
      <c r="EQ28" s="165"/>
      <c r="ER28" s="165"/>
      <c r="ES28" s="165"/>
      <c r="ET28" s="165"/>
      <c r="EU28" s="165"/>
      <c r="EV28" s="165"/>
      <c r="EW28" s="165"/>
      <c r="EX28" s="165"/>
      <c r="EY28" s="165"/>
      <c r="EZ28" s="165"/>
      <c r="FA28" s="165"/>
      <c r="FB28" s="165"/>
      <c r="FC28" s="165"/>
      <c r="FD28" s="165"/>
      <c r="FE28" s="165"/>
      <c r="FF28" s="165"/>
      <c r="FG28" s="165"/>
      <c r="FH28" s="165"/>
      <c r="FI28" s="165"/>
      <c r="FJ28" s="165"/>
      <c r="FK28" s="165"/>
      <c r="FL28" s="165"/>
      <c r="FM28" s="165"/>
      <c r="FN28" s="165"/>
      <c r="FO28" s="165"/>
      <c r="FP28" s="165"/>
      <c r="FQ28" s="165"/>
      <c r="FR28" s="165"/>
      <c r="FS28" s="165"/>
      <c r="FT28" s="1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row>
    <row r="29" spans="1:245" ht="19.5" thickBot="1" x14ac:dyDescent="0.35">
      <c r="A29" s="1"/>
      <c r="B29" s="1"/>
      <c r="C29" s="1"/>
      <c r="D29" s="1"/>
      <c r="E29" s="1"/>
      <c r="F29" s="1"/>
      <c r="G29" s="1"/>
      <c r="H29" s="1"/>
      <c r="I29" s="1"/>
      <c r="J29" s="1"/>
      <c r="K29" s="1"/>
      <c r="L29" s="168"/>
      <c r="M29" s="2"/>
      <c r="N29" s="2"/>
      <c r="O29" s="168"/>
      <c r="P29" s="2"/>
      <c r="Q29" s="2"/>
      <c r="R29" s="2"/>
      <c r="S29" s="2"/>
      <c r="T29" s="2"/>
      <c r="U29" s="2"/>
      <c r="V29" s="168"/>
      <c r="W29" s="196">
        <v>2</v>
      </c>
      <c r="X29" s="198">
        <v>2</v>
      </c>
      <c r="Y29" s="71">
        <v>2</v>
      </c>
      <c r="Z29" s="71">
        <v>2</v>
      </c>
      <c r="AA29" s="71" t="s">
        <v>80</v>
      </c>
      <c r="AB29" s="71" t="s">
        <v>80</v>
      </c>
      <c r="AC29" s="71" t="s">
        <v>80</v>
      </c>
      <c r="AD29" s="71">
        <v>2</v>
      </c>
      <c r="AE29" s="71">
        <v>2</v>
      </c>
      <c r="AF29" s="71">
        <v>2</v>
      </c>
      <c r="AG29" s="71" t="s">
        <v>80</v>
      </c>
      <c r="AH29" s="167"/>
      <c r="AI29" s="199">
        <v>5</v>
      </c>
      <c r="AJ29" s="2"/>
      <c r="AK29" s="168"/>
      <c r="AL29" s="163"/>
      <c r="AM29" s="566" t="s">
        <v>107</v>
      </c>
      <c r="AN29" s="567"/>
      <c r="AO29" s="567"/>
      <c r="AP29" s="567"/>
      <c r="AQ29" s="567"/>
      <c r="AR29" s="567"/>
      <c r="AS29" s="567"/>
      <c r="AT29" s="567"/>
      <c r="AU29" s="567"/>
      <c r="AV29" s="567"/>
      <c r="AW29" s="567"/>
      <c r="AX29" s="567"/>
      <c r="AY29" s="568"/>
      <c r="AZ29" s="163"/>
      <c r="BA29" s="163"/>
      <c r="BB29" s="163"/>
      <c r="BC29" s="163"/>
      <c r="BD29" s="163"/>
      <c r="BE29" s="163"/>
      <c r="BF29" s="163"/>
      <c r="BG29" s="163"/>
      <c r="BH29" s="163"/>
      <c r="BI29" s="163"/>
      <c r="BJ29" s="163"/>
      <c r="BK29" s="164"/>
      <c r="BL29" s="165"/>
      <c r="BM29" s="165"/>
      <c r="BN29" s="165"/>
      <c r="BO29" s="165"/>
      <c r="BP29" s="165"/>
      <c r="BQ29" s="165"/>
      <c r="BR29" s="165"/>
      <c r="BS29" s="165"/>
      <c r="BT29" s="165"/>
      <c r="BU29" s="165"/>
      <c r="BV29" s="165"/>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c r="DP29" s="165"/>
      <c r="DQ29" s="165"/>
      <c r="DR29" s="165"/>
      <c r="DS29" s="165"/>
      <c r="DT29" s="165"/>
      <c r="DU29" s="165"/>
      <c r="DV29" s="165"/>
      <c r="DW29" s="165"/>
      <c r="DX29" s="165"/>
      <c r="DY29" s="165"/>
      <c r="DZ29" s="165"/>
      <c r="EA29" s="165"/>
      <c r="EB29" s="165"/>
      <c r="EC29" s="165"/>
      <c r="ED29" s="165"/>
      <c r="EE29" s="165"/>
      <c r="EF29" s="165"/>
      <c r="EG29" s="165"/>
      <c r="EH29" s="165"/>
      <c r="EI29" s="165"/>
      <c r="EJ29" s="165"/>
      <c r="EK29" s="165"/>
      <c r="EL29" s="165"/>
      <c r="EM29" s="165"/>
      <c r="EN29" s="165"/>
      <c r="EO29" s="165"/>
      <c r="EP29" s="165"/>
      <c r="EQ29" s="165"/>
      <c r="ER29" s="165"/>
      <c r="ES29" s="165"/>
      <c r="ET29" s="165"/>
      <c r="EU29" s="165"/>
      <c r="EV29" s="165"/>
      <c r="EW29" s="165"/>
      <c r="EX29" s="165"/>
      <c r="EY29" s="165"/>
      <c r="EZ29" s="165"/>
      <c r="FA29" s="165"/>
      <c r="FB29" s="165"/>
      <c r="FC29" s="165"/>
      <c r="FD29" s="165"/>
      <c r="FE29" s="165"/>
      <c r="FF29" s="165"/>
      <c r="FG29" s="165"/>
      <c r="FH29" s="165"/>
      <c r="FI29" s="165"/>
      <c r="FJ29" s="165"/>
      <c r="FK29" s="165"/>
      <c r="FL29" s="165"/>
      <c r="FM29" s="165"/>
      <c r="FN29" s="165"/>
      <c r="FO29" s="165"/>
      <c r="FP29" s="165"/>
      <c r="FQ29" s="165"/>
      <c r="FR29" s="165"/>
      <c r="FS29" s="165"/>
      <c r="FT29" s="1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row>
    <row r="30" spans="1:245" ht="17.25" x14ac:dyDescent="0.3">
      <c r="A30" s="1"/>
      <c r="B30" s="1"/>
      <c r="C30" s="1"/>
      <c r="D30" s="1"/>
      <c r="E30" s="1"/>
      <c r="F30" s="1"/>
      <c r="G30" s="1"/>
      <c r="H30" s="1"/>
      <c r="I30" s="1"/>
      <c r="J30" s="1"/>
      <c r="K30" s="1"/>
      <c r="L30" s="168"/>
      <c r="M30" s="2"/>
      <c r="N30" s="2"/>
      <c r="O30" s="168"/>
      <c r="P30" s="2"/>
      <c r="Q30" s="2"/>
      <c r="R30" s="2"/>
      <c r="S30" s="2"/>
      <c r="T30" s="2"/>
      <c r="U30" s="2"/>
      <c r="V30" s="168"/>
      <c r="W30" s="196">
        <v>3</v>
      </c>
      <c r="X30" s="198">
        <v>3</v>
      </c>
      <c r="Y30" s="71">
        <v>3</v>
      </c>
      <c r="Z30" s="71" t="s">
        <v>80</v>
      </c>
      <c r="AA30" s="71">
        <v>3</v>
      </c>
      <c r="AB30" s="71">
        <v>3</v>
      </c>
      <c r="AC30" s="71" t="s">
        <v>80</v>
      </c>
      <c r="AD30" s="71">
        <v>3</v>
      </c>
      <c r="AE30" s="71">
        <v>3</v>
      </c>
      <c r="AF30" s="71" t="s">
        <v>80</v>
      </c>
      <c r="AG30" s="71" t="s">
        <v>80</v>
      </c>
      <c r="AH30" s="167"/>
      <c r="AI30" s="199">
        <v>5</v>
      </c>
      <c r="AJ30" s="2"/>
      <c r="AK30" s="168"/>
      <c r="AL30" s="163"/>
      <c r="AM30" s="205" t="s">
        <v>48</v>
      </c>
      <c r="AN30" s="144"/>
      <c r="AO30" s="145"/>
      <c r="AP30" s="183" t="s">
        <v>49</v>
      </c>
      <c r="AQ30" s="184" t="s">
        <v>49</v>
      </c>
      <c r="AR30" s="184" t="s">
        <v>50</v>
      </c>
      <c r="AS30" s="184" t="s">
        <v>50</v>
      </c>
      <c r="AT30" s="184" t="s">
        <v>51</v>
      </c>
      <c r="AU30" s="184" t="s">
        <v>51</v>
      </c>
      <c r="AV30" s="184" t="s">
        <v>52</v>
      </c>
      <c r="AW30" s="184" t="s">
        <v>52</v>
      </c>
      <c r="AX30" s="178">
        <v>1</v>
      </c>
      <c r="AY30" s="179">
        <v>1</v>
      </c>
      <c r="AZ30" s="163"/>
      <c r="BA30" s="163"/>
      <c r="BB30" s="163"/>
      <c r="BC30" s="163"/>
      <c r="BD30" s="163"/>
      <c r="BE30" s="163"/>
      <c r="BF30" s="163"/>
      <c r="BG30" s="163"/>
      <c r="BH30" s="163"/>
      <c r="BI30" s="163"/>
      <c r="BJ30" s="163"/>
      <c r="BK30" s="164"/>
      <c r="BL30" s="165"/>
      <c r="BM30" s="165"/>
      <c r="BN30" s="165"/>
      <c r="BO30" s="165"/>
      <c r="BP30" s="165"/>
      <c r="BQ30" s="165"/>
      <c r="BR30" s="165"/>
      <c r="BS30" s="165"/>
      <c r="BT30" s="165"/>
      <c r="BU30" s="165"/>
      <c r="BV30" s="165"/>
      <c r="BW30" s="165"/>
      <c r="BX30" s="165"/>
      <c r="BY30" s="165"/>
      <c r="BZ30" s="165"/>
      <c r="CA30" s="165"/>
      <c r="CB30" s="165"/>
      <c r="CC30" s="165"/>
      <c r="CD30" s="165"/>
      <c r="CE30" s="165"/>
      <c r="CF30" s="165"/>
      <c r="CG30" s="165"/>
      <c r="CH30" s="165"/>
      <c r="CI30" s="165"/>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c r="DH30" s="165"/>
      <c r="DI30" s="165"/>
      <c r="DJ30" s="165"/>
      <c r="DK30" s="165"/>
      <c r="DL30" s="165"/>
      <c r="DM30" s="165"/>
      <c r="DN30" s="165"/>
      <c r="DO30" s="165"/>
      <c r="DP30" s="165"/>
      <c r="DQ30" s="165"/>
      <c r="DR30" s="165"/>
      <c r="DS30" s="165"/>
      <c r="DT30" s="165"/>
      <c r="DU30" s="165"/>
      <c r="DV30" s="165"/>
      <c r="DW30" s="165"/>
      <c r="DX30" s="165"/>
      <c r="DY30" s="165"/>
      <c r="DZ30" s="165"/>
      <c r="EA30" s="165"/>
      <c r="EB30" s="165"/>
      <c r="EC30" s="165"/>
      <c r="ED30" s="165"/>
      <c r="EE30" s="165"/>
      <c r="EF30" s="165"/>
      <c r="EG30" s="165"/>
      <c r="EH30" s="165"/>
      <c r="EI30" s="165"/>
      <c r="EJ30" s="165"/>
      <c r="EK30" s="165"/>
      <c r="EL30" s="165"/>
      <c r="EM30" s="165"/>
      <c r="EN30" s="165"/>
      <c r="EO30" s="165"/>
      <c r="EP30" s="165"/>
      <c r="EQ30" s="165"/>
      <c r="ER30" s="165"/>
      <c r="ES30" s="165"/>
      <c r="ET30" s="165"/>
      <c r="EU30" s="165"/>
      <c r="EV30" s="165"/>
      <c r="EW30" s="165"/>
      <c r="EX30" s="165"/>
      <c r="EY30" s="165"/>
      <c r="EZ30" s="165"/>
      <c r="FA30" s="165"/>
      <c r="FB30" s="165"/>
      <c r="FC30" s="165"/>
      <c r="FD30" s="165"/>
      <c r="FE30" s="165"/>
      <c r="FF30" s="165"/>
      <c r="FG30" s="165"/>
      <c r="FH30" s="165"/>
      <c r="FI30" s="165"/>
      <c r="FJ30" s="165"/>
      <c r="FK30" s="165"/>
      <c r="FL30" s="165"/>
      <c r="FM30" s="165"/>
      <c r="FN30" s="165"/>
      <c r="FO30" s="165"/>
      <c r="FP30" s="165"/>
      <c r="FQ30" s="165"/>
      <c r="FR30" s="165"/>
      <c r="FS30" s="165"/>
      <c r="FT30" s="1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row>
    <row r="31" spans="1:245" ht="17.25" x14ac:dyDescent="0.3">
      <c r="A31" s="1"/>
      <c r="B31" s="1"/>
      <c r="C31" s="1"/>
      <c r="D31" s="1"/>
      <c r="E31" s="1"/>
      <c r="F31" s="1"/>
      <c r="G31" s="1"/>
      <c r="H31" s="1"/>
      <c r="I31" s="1"/>
      <c r="J31" s="1"/>
      <c r="K31" s="1"/>
      <c r="L31" s="168"/>
      <c r="M31" s="2"/>
      <c r="N31" s="2"/>
      <c r="O31" s="168"/>
      <c r="P31" s="2"/>
      <c r="Q31" s="2"/>
      <c r="R31" s="2"/>
      <c r="S31" s="2"/>
      <c r="T31" s="2"/>
      <c r="U31" s="2"/>
      <c r="V31" s="168"/>
      <c r="W31" s="196">
        <v>4</v>
      </c>
      <c r="X31" s="198">
        <v>4</v>
      </c>
      <c r="Y31" s="71" t="s">
        <v>80</v>
      </c>
      <c r="Z31" s="71">
        <v>4</v>
      </c>
      <c r="AA31" s="71">
        <v>4</v>
      </c>
      <c r="AB31" s="71" t="s">
        <v>80</v>
      </c>
      <c r="AC31" s="71" t="s">
        <v>80</v>
      </c>
      <c r="AD31" s="71">
        <v>4</v>
      </c>
      <c r="AE31" s="71">
        <v>4</v>
      </c>
      <c r="AF31" s="71">
        <v>4</v>
      </c>
      <c r="AG31" s="71" t="s">
        <v>80</v>
      </c>
      <c r="AH31" s="167"/>
      <c r="AI31" s="199">
        <v>5</v>
      </c>
      <c r="AJ31" s="2"/>
      <c r="AK31" s="168"/>
      <c r="AL31" s="163"/>
      <c r="AM31" s="207" t="s">
        <v>54</v>
      </c>
      <c r="AN31" s="147"/>
      <c r="AO31" s="148" t="s">
        <v>55</v>
      </c>
      <c r="AP31" s="183" t="s">
        <v>56</v>
      </c>
      <c r="AQ31" s="184" t="s">
        <v>57</v>
      </c>
      <c r="AR31" s="184" t="s">
        <v>56</v>
      </c>
      <c r="AS31" s="184" t="s">
        <v>57</v>
      </c>
      <c r="AT31" s="183" t="s">
        <v>56</v>
      </c>
      <c r="AU31" s="184" t="s">
        <v>57</v>
      </c>
      <c r="AV31" s="184" t="s">
        <v>56</v>
      </c>
      <c r="AW31" s="208" t="s">
        <v>57</v>
      </c>
      <c r="AX31" s="178" t="s">
        <v>56</v>
      </c>
      <c r="AY31" s="179" t="s">
        <v>57</v>
      </c>
      <c r="AZ31" s="163"/>
      <c r="BA31" s="163"/>
      <c r="BB31" s="163"/>
      <c r="BC31" s="163"/>
      <c r="BD31" s="163"/>
      <c r="BE31" s="163"/>
      <c r="BF31" s="163"/>
      <c r="BG31" s="163"/>
      <c r="BH31" s="163"/>
      <c r="BI31" s="163"/>
      <c r="BJ31" s="163"/>
      <c r="BK31" s="164"/>
      <c r="BL31" s="165"/>
      <c r="BM31" s="165"/>
      <c r="BN31" s="165"/>
      <c r="BO31" s="165"/>
      <c r="BP31" s="165"/>
      <c r="BQ31" s="165"/>
      <c r="BR31" s="165"/>
      <c r="BS31" s="165"/>
      <c r="BT31" s="165"/>
      <c r="BU31" s="165"/>
      <c r="BV31" s="165"/>
      <c r="BW31" s="165"/>
      <c r="BX31" s="165"/>
      <c r="BY31" s="165"/>
      <c r="BZ31" s="165"/>
      <c r="CA31" s="165"/>
      <c r="CB31" s="165"/>
      <c r="CC31" s="165"/>
      <c r="CD31" s="165"/>
      <c r="CE31" s="165"/>
      <c r="CF31" s="165"/>
      <c r="CG31" s="165"/>
      <c r="CH31" s="165"/>
      <c r="CI31" s="165"/>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c r="DJ31" s="165"/>
      <c r="DK31" s="165"/>
      <c r="DL31" s="165"/>
      <c r="DM31" s="165"/>
      <c r="DN31" s="165"/>
      <c r="DO31" s="165"/>
      <c r="DP31" s="165"/>
      <c r="DQ31" s="165"/>
      <c r="DR31" s="165"/>
      <c r="DS31" s="165"/>
      <c r="DT31" s="165"/>
      <c r="DU31" s="165"/>
      <c r="DV31" s="165"/>
      <c r="DW31" s="165"/>
      <c r="DX31" s="165"/>
      <c r="DY31" s="165"/>
      <c r="DZ31" s="165"/>
      <c r="EA31" s="165"/>
      <c r="EB31" s="165"/>
      <c r="EC31" s="165"/>
      <c r="ED31" s="165"/>
      <c r="EE31" s="165"/>
      <c r="EF31" s="165"/>
      <c r="EG31" s="165"/>
      <c r="EH31" s="165"/>
      <c r="EI31" s="165"/>
      <c r="EJ31" s="165"/>
      <c r="EK31" s="165"/>
      <c r="EL31" s="165"/>
      <c r="EM31" s="165"/>
      <c r="EN31" s="165"/>
      <c r="EO31" s="165"/>
      <c r="EP31" s="165"/>
      <c r="EQ31" s="165"/>
      <c r="ER31" s="165"/>
      <c r="ES31" s="165"/>
      <c r="ET31" s="165"/>
      <c r="EU31" s="165"/>
      <c r="EV31" s="165"/>
      <c r="EW31" s="165"/>
      <c r="EX31" s="165"/>
      <c r="EY31" s="165"/>
      <c r="EZ31" s="165"/>
      <c r="FA31" s="165"/>
      <c r="FB31" s="165"/>
      <c r="FC31" s="165"/>
      <c r="FD31" s="165"/>
      <c r="FE31" s="165"/>
      <c r="FF31" s="165"/>
      <c r="FG31" s="165"/>
      <c r="FH31" s="165"/>
      <c r="FI31" s="165"/>
      <c r="FJ31" s="165"/>
      <c r="FK31" s="165"/>
      <c r="FL31" s="165"/>
      <c r="FM31" s="165"/>
      <c r="FN31" s="165"/>
      <c r="FO31" s="165"/>
      <c r="FP31" s="165"/>
      <c r="FQ31" s="165"/>
      <c r="FR31" s="165"/>
      <c r="FS31" s="165"/>
      <c r="FT31" s="1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row>
    <row r="32" spans="1:245" ht="18" thickBot="1" x14ac:dyDescent="0.35">
      <c r="A32" s="1"/>
      <c r="B32" s="1"/>
      <c r="C32" s="1"/>
      <c r="D32" s="1"/>
      <c r="E32" s="1"/>
      <c r="F32" s="1"/>
      <c r="G32" s="1"/>
      <c r="H32" s="1"/>
      <c r="I32" s="1"/>
      <c r="J32" s="1"/>
      <c r="K32" s="1"/>
      <c r="L32" s="168"/>
      <c r="M32" s="2"/>
      <c r="N32" s="2"/>
      <c r="O32" s="168"/>
      <c r="P32" s="2"/>
      <c r="Q32" s="2"/>
      <c r="R32" s="2"/>
      <c r="S32" s="2"/>
      <c r="T32" s="2"/>
      <c r="U32" s="2"/>
      <c r="V32" s="168"/>
      <c r="W32" s="196">
        <v>5</v>
      </c>
      <c r="X32" s="198">
        <v>5</v>
      </c>
      <c r="Y32" s="71" t="s">
        <v>80</v>
      </c>
      <c r="Z32" s="71" t="s">
        <v>80</v>
      </c>
      <c r="AA32" s="71" t="s">
        <v>80</v>
      </c>
      <c r="AB32" s="71">
        <v>5</v>
      </c>
      <c r="AC32" s="71">
        <v>5</v>
      </c>
      <c r="AD32" s="71">
        <v>5</v>
      </c>
      <c r="AE32" s="71" t="s">
        <v>80</v>
      </c>
      <c r="AF32" s="71">
        <v>5</v>
      </c>
      <c r="AG32" s="71">
        <v>5</v>
      </c>
      <c r="AH32" s="167"/>
      <c r="AI32" s="199">
        <v>5</v>
      </c>
      <c r="AJ32" s="2"/>
      <c r="AK32" s="168"/>
      <c r="AL32" s="163"/>
      <c r="AM32" s="150" t="s">
        <v>101</v>
      </c>
      <c r="AN32" s="151"/>
      <c r="AO32" s="152">
        <v>1</v>
      </c>
      <c r="AP32" s="209" t="s">
        <v>79</v>
      </c>
      <c r="AQ32" s="210" t="s">
        <v>79</v>
      </c>
      <c r="AR32" s="210" t="s">
        <v>79</v>
      </c>
      <c r="AS32" s="210" t="s">
        <v>79</v>
      </c>
      <c r="AT32" s="209" t="s">
        <v>79</v>
      </c>
      <c r="AU32" s="210" t="s">
        <v>79</v>
      </c>
      <c r="AV32" s="210" t="s">
        <v>79</v>
      </c>
      <c r="AW32" s="210" t="s">
        <v>79</v>
      </c>
      <c r="AX32" s="211">
        <v>14</v>
      </c>
      <c r="AY32" s="212">
        <v>18</v>
      </c>
      <c r="AZ32" s="163"/>
      <c r="BA32" s="163"/>
      <c r="BB32" s="163"/>
      <c r="BC32" s="163"/>
      <c r="BD32" s="163"/>
      <c r="BE32" s="163"/>
      <c r="BF32" s="163"/>
      <c r="BG32" s="163"/>
      <c r="BH32" s="163"/>
      <c r="BI32" s="163"/>
      <c r="BJ32" s="163"/>
      <c r="BK32" s="164"/>
      <c r="BL32" s="165"/>
      <c r="BM32" s="165"/>
      <c r="BN32" s="165"/>
      <c r="BO32" s="165"/>
      <c r="BP32" s="165"/>
      <c r="BQ32" s="165"/>
      <c r="BR32" s="165"/>
      <c r="BS32" s="165"/>
      <c r="BT32" s="165"/>
      <c r="BU32" s="165"/>
      <c r="BV32" s="165"/>
      <c r="BW32" s="165"/>
      <c r="BX32" s="165"/>
      <c r="BY32" s="165"/>
      <c r="BZ32" s="165"/>
      <c r="CA32" s="165"/>
      <c r="CB32" s="165"/>
      <c r="CC32" s="165"/>
      <c r="CD32" s="165"/>
      <c r="CE32" s="165"/>
      <c r="CF32" s="165"/>
      <c r="CG32" s="165"/>
      <c r="CH32" s="165"/>
      <c r="CI32" s="165"/>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c r="DK32" s="165"/>
      <c r="DL32" s="165"/>
      <c r="DM32" s="165"/>
      <c r="DN32" s="165"/>
      <c r="DO32" s="165"/>
      <c r="DP32" s="165"/>
      <c r="DQ32" s="165"/>
      <c r="DR32" s="165"/>
      <c r="DS32" s="165"/>
      <c r="DT32" s="165"/>
      <c r="DU32" s="165"/>
      <c r="DV32" s="165"/>
      <c r="DW32" s="165"/>
      <c r="DX32" s="165"/>
      <c r="DY32" s="165"/>
      <c r="DZ32" s="165"/>
      <c r="EA32" s="165"/>
      <c r="EB32" s="165"/>
      <c r="EC32" s="165"/>
      <c r="ED32" s="165"/>
      <c r="EE32" s="165"/>
      <c r="EF32" s="165"/>
      <c r="EG32" s="165"/>
      <c r="EH32" s="165"/>
      <c r="EI32" s="165"/>
      <c r="EJ32" s="165"/>
      <c r="EK32" s="165"/>
      <c r="EL32" s="165"/>
      <c r="EM32" s="165"/>
      <c r="EN32" s="165"/>
      <c r="EO32" s="165"/>
      <c r="EP32" s="165"/>
      <c r="EQ32" s="165"/>
      <c r="ER32" s="165"/>
      <c r="ES32" s="165"/>
      <c r="ET32" s="165"/>
      <c r="EU32" s="165"/>
      <c r="EV32" s="165"/>
      <c r="EW32" s="165"/>
      <c r="EX32" s="165"/>
      <c r="EY32" s="165"/>
      <c r="EZ32" s="165"/>
      <c r="FA32" s="165"/>
      <c r="FB32" s="165"/>
      <c r="FC32" s="165"/>
      <c r="FD32" s="165"/>
      <c r="FE32" s="165"/>
      <c r="FF32" s="165"/>
      <c r="FG32" s="165"/>
      <c r="FH32" s="165"/>
      <c r="FI32" s="165"/>
      <c r="FJ32" s="165"/>
      <c r="FK32" s="165"/>
      <c r="FL32" s="165"/>
      <c r="FM32" s="165"/>
      <c r="FN32" s="165"/>
      <c r="FO32" s="165"/>
      <c r="FP32" s="165"/>
      <c r="FQ32" s="165"/>
      <c r="FR32" s="165"/>
      <c r="FS32" s="165"/>
      <c r="FT32" s="1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row>
    <row r="33" spans="1:243" ht="15.75" x14ac:dyDescent="0.25">
      <c r="A33" s="1"/>
      <c r="B33" s="1"/>
      <c r="C33" s="1"/>
      <c r="D33" s="1"/>
      <c r="E33" s="1"/>
      <c r="F33" s="1"/>
      <c r="G33" s="1"/>
      <c r="H33" s="1"/>
      <c r="I33" s="1"/>
      <c r="J33" s="1"/>
      <c r="K33" s="1"/>
      <c r="L33" s="168"/>
      <c r="M33" s="2"/>
      <c r="N33" s="2"/>
      <c r="O33" s="168"/>
      <c r="P33" s="2"/>
      <c r="Q33" s="2"/>
      <c r="R33" s="2"/>
      <c r="S33" s="2"/>
      <c r="T33" s="2"/>
      <c r="U33" s="2"/>
      <c r="V33" s="168"/>
      <c r="W33" s="196">
        <v>6</v>
      </c>
      <c r="X33" s="198">
        <v>6</v>
      </c>
      <c r="Y33" s="71">
        <v>6</v>
      </c>
      <c r="Z33" s="71">
        <v>6</v>
      </c>
      <c r="AA33" s="71">
        <v>6</v>
      </c>
      <c r="AB33" s="71">
        <v>6</v>
      </c>
      <c r="AC33" s="71" t="s">
        <v>80</v>
      </c>
      <c r="AD33" s="71" t="s">
        <v>80</v>
      </c>
      <c r="AE33" s="71" t="s">
        <v>80</v>
      </c>
      <c r="AF33" s="71" t="s">
        <v>80</v>
      </c>
      <c r="AG33" s="71">
        <v>6</v>
      </c>
      <c r="AH33" s="167"/>
      <c r="AI33" s="199">
        <v>5</v>
      </c>
      <c r="AJ33" s="2"/>
      <c r="AK33" s="168"/>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4"/>
      <c r="BL33" s="165"/>
      <c r="BM33" s="165"/>
      <c r="BN33" s="165"/>
      <c r="BO33" s="165"/>
      <c r="BP33" s="165"/>
      <c r="BQ33" s="165"/>
      <c r="BR33" s="165"/>
      <c r="BS33" s="165"/>
      <c r="BT33" s="165"/>
      <c r="BU33" s="165"/>
      <c r="BV33" s="165"/>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c r="EB33" s="165"/>
      <c r="EC33" s="165"/>
      <c r="ED33" s="165"/>
      <c r="EE33" s="165"/>
      <c r="EF33" s="165"/>
      <c r="EG33" s="165"/>
      <c r="EH33" s="165"/>
      <c r="EI33" s="165"/>
      <c r="EJ33" s="165"/>
      <c r="EK33" s="165"/>
      <c r="EL33" s="165"/>
      <c r="EM33" s="165"/>
      <c r="EN33" s="165"/>
      <c r="EO33" s="165"/>
      <c r="EP33" s="165"/>
      <c r="EQ33" s="165"/>
      <c r="ER33" s="165"/>
      <c r="ES33" s="165"/>
      <c r="ET33" s="165"/>
      <c r="EU33" s="165"/>
      <c r="EV33" s="165"/>
      <c r="EW33" s="165"/>
      <c r="EX33" s="165"/>
      <c r="EY33" s="165"/>
      <c r="EZ33" s="165"/>
      <c r="FA33" s="165"/>
      <c r="FB33" s="165"/>
      <c r="FC33" s="165"/>
      <c r="FD33" s="165"/>
      <c r="FE33" s="165"/>
      <c r="FF33" s="165"/>
      <c r="FG33" s="165"/>
      <c r="FH33" s="165"/>
      <c r="FI33" s="165"/>
      <c r="FJ33" s="165"/>
      <c r="FK33" s="165"/>
      <c r="FL33" s="165"/>
      <c r="FM33" s="165"/>
      <c r="FN33" s="165"/>
      <c r="FO33" s="165"/>
      <c r="FP33" s="165"/>
      <c r="FQ33" s="165"/>
      <c r="FR33" s="165"/>
      <c r="FS33" s="165"/>
      <c r="FT33" s="1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row>
    <row r="34" spans="1:243" ht="15.75" x14ac:dyDescent="0.25">
      <c r="A34" s="1"/>
      <c r="B34" s="1"/>
      <c r="C34" s="1"/>
      <c r="D34" s="1"/>
      <c r="E34" s="1"/>
      <c r="F34" s="1"/>
      <c r="G34" s="1"/>
      <c r="H34" s="1"/>
      <c r="I34" s="1"/>
      <c r="J34" s="1"/>
      <c r="K34" s="1"/>
      <c r="L34" s="168"/>
      <c r="M34" s="2"/>
      <c r="N34" s="2"/>
      <c r="O34" s="168"/>
      <c r="P34" s="2"/>
      <c r="Q34" s="2"/>
      <c r="R34" s="2"/>
      <c r="S34" s="2"/>
      <c r="T34" s="2"/>
      <c r="U34" s="2"/>
      <c r="V34" s="168"/>
      <c r="W34" s="206">
        <v>7</v>
      </c>
      <c r="X34" s="198">
        <v>7</v>
      </c>
      <c r="Y34" s="71" t="s">
        <v>80</v>
      </c>
      <c r="Z34" s="71">
        <v>7</v>
      </c>
      <c r="AA34" s="71" t="s">
        <v>80</v>
      </c>
      <c r="AB34" s="71" t="s">
        <v>80</v>
      </c>
      <c r="AC34" s="71">
        <v>7</v>
      </c>
      <c r="AD34" s="71">
        <v>7</v>
      </c>
      <c r="AE34" s="71">
        <v>7</v>
      </c>
      <c r="AF34" s="71" t="s">
        <v>80</v>
      </c>
      <c r="AG34" s="71">
        <v>7</v>
      </c>
      <c r="AH34" s="167"/>
      <c r="AI34" s="199">
        <v>5</v>
      </c>
      <c r="AJ34" s="2"/>
      <c r="AK34" s="168"/>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168"/>
      <c r="BL34" s="165"/>
      <c r="BM34" s="165"/>
      <c r="BN34" s="165"/>
      <c r="BO34" s="165"/>
      <c r="BP34" s="165"/>
      <c r="BQ34" s="165"/>
      <c r="BR34" s="165"/>
      <c r="BS34" s="165"/>
      <c r="BT34" s="165"/>
      <c r="BU34" s="165"/>
      <c r="BV34" s="165"/>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c r="EB34" s="165"/>
      <c r="EC34" s="165"/>
      <c r="ED34" s="165"/>
      <c r="EE34" s="165"/>
      <c r="EF34" s="165"/>
      <c r="EG34" s="165"/>
      <c r="EH34" s="165"/>
      <c r="EI34" s="165"/>
      <c r="EJ34" s="165"/>
      <c r="EK34" s="165"/>
      <c r="EL34" s="165"/>
      <c r="EM34" s="165"/>
      <c r="EN34" s="165"/>
      <c r="EO34" s="165"/>
      <c r="EP34" s="165"/>
      <c r="EQ34" s="165"/>
      <c r="ER34" s="165"/>
      <c r="ES34" s="165"/>
      <c r="ET34" s="165"/>
      <c r="EU34" s="165"/>
      <c r="EV34" s="165"/>
      <c r="EW34" s="165"/>
      <c r="EX34" s="165"/>
      <c r="EY34" s="165"/>
      <c r="EZ34" s="165"/>
      <c r="FA34" s="165"/>
      <c r="FB34" s="165"/>
      <c r="FC34" s="165"/>
      <c r="FD34" s="165"/>
      <c r="FE34" s="165"/>
      <c r="FF34" s="165"/>
      <c r="FG34" s="165"/>
      <c r="FH34" s="165"/>
      <c r="FI34" s="165"/>
      <c r="FJ34" s="165"/>
      <c r="FK34" s="165"/>
      <c r="FL34" s="165"/>
      <c r="FM34" s="165"/>
      <c r="FN34" s="165"/>
      <c r="FO34" s="165"/>
      <c r="FP34" s="165"/>
      <c r="FQ34" s="165"/>
      <c r="FR34" s="165"/>
      <c r="FS34" s="165"/>
      <c r="FT34" s="1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row>
    <row r="35" spans="1:243" ht="15.75" x14ac:dyDescent="0.25">
      <c r="A35" s="1"/>
      <c r="B35" s="1"/>
      <c r="C35" s="1"/>
      <c r="D35" s="1"/>
      <c r="E35" s="1"/>
      <c r="F35" s="1"/>
      <c r="G35" s="1"/>
      <c r="H35" s="1"/>
      <c r="I35" s="1"/>
      <c r="J35" s="1"/>
      <c r="K35" s="1"/>
      <c r="L35" s="168"/>
      <c r="M35" s="2"/>
      <c r="N35" s="2"/>
      <c r="O35" s="168"/>
      <c r="P35" s="2"/>
      <c r="Q35" s="2"/>
      <c r="R35" s="2"/>
      <c r="S35" s="2"/>
      <c r="T35" s="2"/>
      <c r="U35" s="2"/>
      <c r="V35" s="168"/>
      <c r="W35" s="206">
        <v>8</v>
      </c>
      <c r="X35" s="198">
        <v>8</v>
      </c>
      <c r="Y35" s="71" t="s">
        <v>80</v>
      </c>
      <c r="Z35" s="71" t="s">
        <v>80</v>
      </c>
      <c r="AA35" s="71" t="s">
        <v>80</v>
      </c>
      <c r="AB35" s="71">
        <v>8</v>
      </c>
      <c r="AC35" s="71">
        <v>8</v>
      </c>
      <c r="AD35" s="71" t="s">
        <v>80</v>
      </c>
      <c r="AE35" s="71">
        <v>8</v>
      </c>
      <c r="AF35" s="71">
        <v>8</v>
      </c>
      <c r="AG35" s="71">
        <v>8</v>
      </c>
      <c r="AH35" s="167"/>
      <c r="AI35" s="199">
        <v>5</v>
      </c>
      <c r="AJ35" s="2"/>
      <c r="AK35" s="168"/>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168"/>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c r="EB35" s="165"/>
      <c r="EC35" s="165"/>
      <c r="ED35" s="165"/>
      <c r="EE35" s="165"/>
      <c r="EF35" s="165"/>
      <c r="EG35" s="165"/>
      <c r="EH35" s="165"/>
      <c r="EI35" s="165"/>
      <c r="EJ35" s="165"/>
      <c r="EK35" s="165"/>
      <c r="EL35" s="165"/>
      <c r="EM35" s="165"/>
      <c r="EN35" s="165"/>
      <c r="EO35" s="165"/>
      <c r="EP35" s="165"/>
      <c r="EQ35" s="165"/>
      <c r="ER35" s="165"/>
      <c r="ES35" s="165"/>
      <c r="ET35" s="165"/>
      <c r="EU35" s="165"/>
      <c r="EV35" s="165"/>
      <c r="EW35" s="165"/>
      <c r="EX35" s="165"/>
      <c r="EY35" s="165"/>
      <c r="EZ35" s="165"/>
      <c r="FA35" s="165"/>
      <c r="FB35" s="165"/>
      <c r="FC35" s="165"/>
      <c r="FD35" s="165"/>
      <c r="FE35" s="165"/>
      <c r="FF35" s="165"/>
      <c r="FG35" s="165"/>
      <c r="FH35" s="165"/>
      <c r="FI35" s="165"/>
      <c r="FJ35" s="165"/>
      <c r="FK35" s="165"/>
      <c r="FL35" s="165"/>
      <c r="FM35" s="165"/>
      <c r="FN35" s="165"/>
      <c r="FO35" s="165"/>
      <c r="FP35" s="165"/>
      <c r="FQ35" s="165"/>
      <c r="FR35" s="165"/>
      <c r="FS35" s="165"/>
      <c r="FT35" s="1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row>
    <row r="36" spans="1:243" ht="16.5" thickBot="1" x14ac:dyDescent="0.3">
      <c r="A36" s="1"/>
      <c r="B36" s="1"/>
      <c r="C36" s="1"/>
      <c r="D36" s="1"/>
      <c r="E36" s="1"/>
      <c r="F36" s="1"/>
      <c r="G36" s="1"/>
      <c r="H36" s="1"/>
      <c r="I36" s="1"/>
      <c r="J36" s="1"/>
      <c r="K36" s="1"/>
      <c r="L36" s="168"/>
      <c r="M36" s="2"/>
      <c r="N36" s="2"/>
      <c r="O36" s="168"/>
      <c r="P36" s="2"/>
      <c r="Q36" s="2"/>
      <c r="R36" s="2"/>
      <c r="S36" s="2"/>
      <c r="T36" s="2"/>
      <c r="U36" s="2"/>
      <c r="V36" s="168"/>
      <c r="W36" s="213">
        <v>9</v>
      </c>
      <c r="X36" s="214">
        <v>9</v>
      </c>
      <c r="Y36" s="71">
        <v>9</v>
      </c>
      <c r="Z36" s="71" t="s">
        <v>80</v>
      </c>
      <c r="AA36" s="71">
        <v>9</v>
      </c>
      <c r="AB36" s="71" t="s">
        <v>80</v>
      </c>
      <c r="AC36" s="71">
        <v>9</v>
      </c>
      <c r="AD36" s="71" t="s">
        <v>80</v>
      </c>
      <c r="AE36" s="71" t="s">
        <v>80</v>
      </c>
      <c r="AF36" s="71">
        <v>9</v>
      </c>
      <c r="AG36" s="71">
        <v>9</v>
      </c>
      <c r="AH36" s="167"/>
      <c r="AI36" s="199">
        <v>5</v>
      </c>
      <c r="AJ36" s="2"/>
      <c r="AK36" s="168"/>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168"/>
      <c r="BL36" s="165"/>
      <c r="BM36" s="165"/>
      <c r="BN36" s="165"/>
      <c r="BO36" s="165"/>
      <c r="BP36" s="165"/>
      <c r="BQ36" s="165"/>
      <c r="BR36" s="165"/>
      <c r="BS36" s="165"/>
      <c r="BT36" s="165"/>
      <c r="BU36" s="165"/>
      <c r="BV36" s="165"/>
      <c r="BW36" s="165"/>
      <c r="BX36" s="165"/>
      <c r="BY36" s="165"/>
      <c r="BZ36" s="165"/>
      <c r="CA36" s="165"/>
      <c r="CB36" s="165"/>
      <c r="CC36" s="165"/>
      <c r="CD36" s="165"/>
      <c r="CE36" s="165"/>
      <c r="CF36" s="165"/>
      <c r="CG36" s="165"/>
      <c r="CH36" s="165"/>
      <c r="CI36" s="165"/>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c r="EB36" s="165"/>
      <c r="EC36" s="165"/>
      <c r="ED36" s="165"/>
      <c r="EE36" s="165"/>
      <c r="EF36" s="165"/>
      <c r="EG36" s="165"/>
      <c r="EH36" s="165"/>
      <c r="EI36" s="165"/>
      <c r="EJ36" s="165"/>
      <c r="EK36" s="165"/>
      <c r="EL36" s="165"/>
      <c r="EM36" s="165"/>
      <c r="EN36" s="165"/>
      <c r="EO36" s="165"/>
      <c r="EP36" s="165"/>
      <c r="EQ36" s="165"/>
      <c r="ER36" s="165"/>
      <c r="ES36" s="165"/>
      <c r="ET36" s="165"/>
      <c r="EU36" s="165"/>
      <c r="EV36" s="165"/>
      <c r="EW36" s="165"/>
      <c r="EX36" s="165"/>
      <c r="EY36" s="165"/>
      <c r="EZ36" s="165"/>
      <c r="FA36" s="165"/>
      <c r="FB36" s="165"/>
      <c r="FC36" s="165"/>
      <c r="FD36" s="165"/>
      <c r="FE36" s="165"/>
      <c r="FF36" s="165"/>
      <c r="FG36" s="165"/>
      <c r="FH36" s="165"/>
      <c r="FI36" s="165"/>
      <c r="FJ36" s="165"/>
      <c r="FK36" s="165"/>
      <c r="FL36" s="165"/>
      <c r="FM36" s="165"/>
      <c r="FN36" s="165"/>
      <c r="FO36" s="165"/>
      <c r="FP36" s="165"/>
      <c r="FQ36" s="165"/>
      <c r="FR36" s="165"/>
      <c r="FS36" s="165"/>
      <c r="FT36" s="1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row>
    <row r="37" spans="1:243" ht="16.5" thickBot="1" x14ac:dyDescent="0.3">
      <c r="A37" s="1"/>
      <c r="B37" s="1"/>
      <c r="C37" s="1"/>
      <c r="D37" s="1"/>
      <c r="E37" s="1"/>
      <c r="F37" s="1"/>
      <c r="G37" s="1"/>
      <c r="H37" s="1"/>
      <c r="I37" s="1"/>
      <c r="J37" s="1"/>
      <c r="K37" s="1"/>
      <c r="L37" s="168"/>
      <c r="M37" s="2"/>
      <c r="N37" s="2"/>
      <c r="O37" s="168"/>
      <c r="P37" s="2"/>
      <c r="Q37" s="2"/>
      <c r="R37" s="2"/>
      <c r="S37" s="2"/>
      <c r="T37" s="2"/>
      <c r="U37" s="2"/>
      <c r="V37" s="168"/>
      <c r="W37" s="447" t="s">
        <v>90</v>
      </c>
      <c r="X37" s="448"/>
      <c r="Y37" s="215"/>
      <c r="Z37" s="216"/>
      <c r="AA37" s="216"/>
      <c r="AB37" s="216"/>
      <c r="AC37" s="216"/>
      <c r="AD37" s="216"/>
      <c r="AE37" s="216"/>
      <c r="AF37" s="216"/>
      <c r="AG37" s="216"/>
      <c r="AH37" s="167"/>
      <c r="AI37" s="18"/>
      <c r="AJ37" s="2"/>
      <c r="AK37" s="168"/>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168"/>
      <c r="BL37" s="165"/>
      <c r="BM37" s="165"/>
      <c r="BN37" s="165"/>
      <c r="BO37" s="165"/>
      <c r="BP37" s="165"/>
      <c r="BQ37" s="165"/>
      <c r="BR37" s="165"/>
      <c r="BS37" s="165"/>
      <c r="BT37" s="165"/>
      <c r="BU37" s="165"/>
      <c r="BV37" s="165"/>
      <c r="BW37" s="165"/>
      <c r="BX37" s="165"/>
      <c r="BY37" s="165"/>
      <c r="BZ37" s="165"/>
      <c r="CA37" s="165"/>
      <c r="CB37" s="165"/>
      <c r="CC37" s="165"/>
      <c r="CD37" s="165"/>
      <c r="CE37" s="165"/>
      <c r="CF37" s="165"/>
      <c r="CG37" s="165"/>
      <c r="CH37" s="165"/>
      <c r="CI37" s="165"/>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c r="EB37" s="165"/>
      <c r="EC37" s="165"/>
      <c r="ED37" s="165"/>
      <c r="EE37" s="165"/>
      <c r="EF37" s="165"/>
      <c r="EG37" s="165"/>
      <c r="EH37" s="165"/>
      <c r="EI37" s="165"/>
      <c r="EJ37" s="165"/>
      <c r="EK37" s="165"/>
      <c r="EL37" s="165"/>
      <c r="EM37" s="165"/>
      <c r="EN37" s="165"/>
      <c r="EO37" s="165"/>
      <c r="EP37" s="165"/>
      <c r="EQ37" s="165"/>
      <c r="ER37" s="165"/>
      <c r="ES37" s="165"/>
      <c r="ET37" s="165"/>
      <c r="EU37" s="165"/>
      <c r="EV37" s="165"/>
      <c r="EW37" s="165"/>
      <c r="EX37" s="165"/>
      <c r="EY37" s="165"/>
      <c r="EZ37" s="165"/>
      <c r="FA37" s="165"/>
      <c r="FB37" s="165"/>
      <c r="FC37" s="165"/>
      <c r="FD37" s="165"/>
      <c r="FE37" s="165"/>
      <c r="FF37" s="165"/>
      <c r="FG37" s="165"/>
      <c r="FH37" s="165"/>
      <c r="FI37" s="165"/>
      <c r="FJ37" s="165"/>
      <c r="FK37" s="165"/>
      <c r="FL37" s="165"/>
      <c r="FM37" s="165"/>
      <c r="FN37" s="165"/>
      <c r="FO37" s="165"/>
      <c r="FP37" s="165"/>
      <c r="FQ37" s="165"/>
      <c r="FR37" s="165"/>
      <c r="FS37" s="165"/>
      <c r="FT37" s="165"/>
      <c r="FU37" s="65"/>
      <c r="FV37" s="65"/>
      <c r="FW37" s="65"/>
      <c r="FX37" s="65"/>
      <c r="FY37" s="65"/>
      <c r="FZ37" s="65"/>
      <c r="GA37" s="65"/>
      <c r="GB37" s="65"/>
      <c r="GC37" s="65"/>
      <c r="GD37" s="65"/>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5"/>
      <c r="HN37" s="65"/>
      <c r="HO37" s="65"/>
      <c r="HP37" s="65"/>
      <c r="HQ37" s="65"/>
      <c r="HR37" s="65"/>
      <c r="HS37" s="65"/>
      <c r="HT37" s="65"/>
      <c r="HU37" s="65"/>
      <c r="HV37" s="65"/>
      <c r="HW37" s="65"/>
      <c r="HX37" s="65"/>
      <c r="HY37" s="65"/>
      <c r="HZ37" s="65"/>
      <c r="IA37" s="65"/>
      <c r="IB37" s="65"/>
      <c r="IC37" s="65"/>
      <c r="ID37" s="65"/>
      <c r="IE37" s="65"/>
      <c r="IF37" s="65"/>
      <c r="IG37" s="65"/>
      <c r="IH37" s="65"/>
      <c r="II37" s="65"/>
    </row>
    <row r="38" spans="1:243" ht="15.75" x14ac:dyDescent="0.25">
      <c r="A38" s="1"/>
      <c r="B38" s="1"/>
      <c r="C38" s="1"/>
      <c r="D38" s="1"/>
      <c r="E38" s="1"/>
      <c r="F38" s="1"/>
      <c r="G38" s="1"/>
      <c r="H38" s="1"/>
      <c r="I38" s="1"/>
      <c r="J38" s="1"/>
      <c r="K38" s="1"/>
      <c r="L38" s="168"/>
      <c r="M38" s="2"/>
      <c r="N38" s="2"/>
      <c r="O38" s="168"/>
      <c r="P38" s="2"/>
      <c r="Q38" s="2"/>
      <c r="R38" s="2"/>
      <c r="S38" s="2"/>
      <c r="T38" s="2"/>
      <c r="U38" s="2"/>
      <c r="V38" s="168"/>
      <c r="W38" s="190"/>
      <c r="X38" s="190"/>
      <c r="Y38" s="167"/>
      <c r="Z38" s="167"/>
      <c r="AA38" s="167"/>
      <c r="AB38" s="167"/>
      <c r="AC38" s="167"/>
      <c r="AD38" s="167"/>
      <c r="AE38" s="167"/>
      <c r="AF38" s="167"/>
      <c r="AG38" s="167"/>
      <c r="AH38" s="167"/>
      <c r="AI38" s="167"/>
      <c r="AJ38" s="2"/>
      <c r="AK38" s="168"/>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168"/>
      <c r="BL38" s="165"/>
      <c r="BM38" s="165"/>
      <c r="BN38" s="165"/>
      <c r="BO38" s="165"/>
      <c r="BP38" s="165"/>
      <c r="BQ38" s="165"/>
      <c r="BR38" s="165"/>
      <c r="BS38" s="165"/>
      <c r="BT38" s="165"/>
      <c r="BU38" s="165"/>
      <c r="BV38" s="165"/>
      <c r="BW38" s="165"/>
      <c r="BX38" s="165"/>
      <c r="BY38" s="165"/>
      <c r="BZ38" s="165"/>
      <c r="CA38" s="165"/>
      <c r="CB38" s="165"/>
      <c r="CC38" s="165"/>
      <c r="CD38" s="165"/>
      <c r="CE38" s="165"/>
      <c r="CF38" s="165"/>
      <c r="CG38" s="165"/>
      <c r="CH38" s="165"/>
      <c r="CI38" s="165"/>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c r="EB38" s="165"/>
      <c r="EC38" s="165"/>
      <c r="ED38" s="165"/>
      <c r="EE38" s="165"/>
      <c r="EF38" s="165"/>
      <c r="EG38" s="165"/>
      <c r="EH38" s="165"/>
      <c r="EI38" s="165"/>
      <c r="EJ38" s="165"/>
      <c r="EK38" s="165"/>
      <c r="EL38" s="165"/>
      <c r="EM38" s="165"/>
      <c r="EN38" s="165"/>
      <c r="EO38" s="165"/>
      <c r="EP38" s="165"/>
      <c r="EQ38" s="165"/>
      <c r="ER38" s="165"/>
      <c r="ES38" s="165"/>
      <c r="ET38" s="165"/>
      <c r="EU38" s="165"/>
      <c r="EV38" s="165"/>
      <c r="EW38" s="165"/>
      <c r="EX38" s="165"/>
      <c r="EY38" s="165"/>
      <c r="EZ38" s="165"/>
      <c r="FA38" s="165"/>
      <c r="FB38" s="165"/>
      <c r="FC38" s="165"/>
      <c r="FD38" s="165"/>
      <c r="FE38" s="165"/>
      <c r="FF38" s="165"/>
      <c r="FG38" s="165"/>
      <c r="FH38" s="165"/>
      <c r="FI38" s="165"/>
      <c r="FJ38" s="165"/>
      <c r="FK38" s="165"/>
      <c r="FL38" s="165"/>
      <c r="FM38" s="165"/>
      <c r="FN38" s="165"/>
      <c r="FO38" s="165"/>
      <c r="FP38" s="165"/>
      <c r="FQ38" s="165"/>
      <c r="FR38" s="165"/>
      <c r="FS38" s="165"/>
      <c r="FT38" s="1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row>
    <row r="39" spans="1:243" ht="15.75" x14ac:dyDescent="0.25">
      <c r="A39" s="1"/>
      <c r="B39" s="1"/>
      <c r="C39" s="1"/>
      <c r="D39" s="1"/>
      <c r="E39" s="1"/>
      <c r="F39" s="1"/>
      <c r="G39" s="1"/>
      <c r="H39" s="1"/>
      <c r="I39" s="1"/>
      <c r="J39" s="1"/>
      <c r="K39" s="1"/>
      <c r="L39" s="168"/>
      <c r="M39" s="2"/>
      <c r="N39" s="2"/>
      <c r="O39" s="168"/>
      <c r="P39" s="2"/>
      <c r="Q39" s="2"/>
      <c r="R39" s="2"/>
      <c r="S39" s="2"/>
      <c r="T39" s="2"/>
      <c r="U39" s="2"/>
      <c r="V39" s="168"/>
      <c r="W39" s="190"/>
      <c r="X39" s="190"/>
      <c r="Y39" s="167"/>
      <c r="Z39" s="167"/>
      <c r="AA39" s="167"/>
      <c r="AB39" s="167"/>
      <c r="AC39" s="167"/>
      <c r="AD39" s="167"/>
      <c r="AE39" s="167"/>
      <c r="AF39" s="167"/>
      <c r="AG39" s="167"/>
      <c r="AH39" s="167"/>
      <c r="AI39" s="167"/>
      <c r="AJ39" s="2"/>
      <c r="AK39" s="168"/>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168"/>
      <c r="BL39" s="165"/>
      <c r="BM39" s="165"/>
      <c r="BN39" s="165"/>
      <c r="BO39" s="165"/>
      <c r="BP39" s="165"/>
      <c r="BQ39" s="165"/>
      <c r="BR39" s="165"/>
      <c r="BS39" s="165"/>
      <c r="BT39" s="165"/>
      <c r="BU39" s="165"/>
      <c r="BV39" s="165"/>
      <c r="BW39" s="165"/>
      <c r="BX39" s="165"/>
      <c r="BY39" s="165"/>
      <c r="BZ39" s="165"/>
      <c r="CA39" s="165"/>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65"/>
      <c r="DL39" s="165"/>
      <c r="DM39" s="165"/>
      <c r="DN39" s="165"/>
      <c r="DO39" s="165"/>
      <c r="DP39" s="165"/>
      <c r="DQ39" s="165"/>
      <c r="DR39" s="165"/>
      <c r="DS39" s="165"/>
      <c r="DT39" s="165"/>
      <c r="DU39" s="165"/>
      <c r="DV39" s="165"/>
      <c r="DW39" s="165"/>
      <c r="DX39" s="165"/>
      <c r="DY39" s="165"/>
      <c r="DZ39" s="165"/>
      <c r="EA39" s="165"/>
      <c r="EB39" s="165"/>
      <c r="EC39" s="165"/>
      <c r="ED39" s="165"/>
      <c r="EE39" s="165"/>
      <c r="EF39" s="165"/>
      <c r="EG39" s="165"/>
      <c r="EH39" s="165"/>
      <c r="EI39" s="165"/>
      <c r="EJ39" s="165"/>
      <c r="EK39" s="165"/>
      <c r="EL39" s="165"/>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c r="FP39" s="165"/>
      <c r="FQ39" s="165"/>
      <c r="FR39" s="165"/>
      <c r="FS39" s="165"/>
      <c r="FT39" s="165"/>
      <c r="FU39" s="65"/>
      <c r="FV39" s="65"/>
      <c r="FW39" s="65"/>
      <c r="FX39" s="65"/>
      <c r="FY39" s="65"/>
      <c r="FZ39" s="65"/>
      <c r="GA39" s="65"/>
      <c r="GB39" s="65"/>
      <c r="GC39" s="65"/>
      <c r="GD39" s="65"/>
      <c r="GE39" s="65"/>
      <c r="GF39" s="65"/>
      <c r="GG39" s="65"/>
      <c r="GH39" s="65"/>
      <c r="GI39" s="65"/>
      <c r="GJ39" s="65"/>
      <c r="GK39" s="65"/>
      <c r="GL39" s="65"/>
      <c r="GM39" s="65"/>
      <c r="GN39" s="65"/>
      <c r="GO39" s="65"/>
      <c r="GP39" s="65"/>
      <c r="GQ39" s="65"/>
      <c r="GR39" s="65"/>
      <c r="GS39" s="65"/>
      <c r="GT39" s="65"/>
      <c r="GU39" s="65"/>
      <c r="GV39" s="65"/>
      <c r="GW39" s="65"/>
      <c r="GX39" s="65"/>
      <c r="GY39" s="65"/>
      <c r="GZ39" s="65"/>
      <c r="HA39" s="65"/>
      <c r="HB39" s="65"/>
      <c r="HC39" s="65"/>
      <c r="HD39" s="65"/>
      <c r="HE39" s="65"/>
      <c r="HF39" s="65"/>
      <c r="HG39" s="65"/>
      <c r="HH39" s="65"/>
      <c r="HI39" s="65"/>
      <c r="HJ39" s="65"/>
      <c r="HK39" s="65"/>
      <c r="HL39" s="65"/>
      <c r="HM39" s="65"/>
      <c r="HN39" s="65"/>
      <c r="HO39" s="65"/>
      <c r="HP39" s="65"/>
      <c r="HQ39" s="65"/>
      <c r="HR39" s="65"/>
      <c r="HS39" s="65"/>
      <c r="HT39" s="65"/>
      <c r="HU39" s="65"/>
      <c r="HV39" s="65"/>
      <c r="HW39" s="65"/>
      <c r="HX39" s="65"/>
      <c r="HY39" s="65"/>
      <c r="HZ39" s="65"/>
      <c r="IA39" s="65"/>
      <c r="IB39" s="65"/>
      <c r="IC39" s="65"/>
      <c r="ID39" s="65"/>
      <c r="IE39" s="65"/>
      <c r="IF39" s="65"/>
      <c r="IG39" s="65"/>
      <c r="IH39" s="65"/>
      <c r="II39" s="65"/>
    </row>
    <row r="40" spans="1:243" ht="15.75" x14ac:dyDescent="0.25">
      <c r="A40" s="1"/>
      <c r="B40" s="1"/>
      <c r="C40" s="1"/>
      <c r="D40" s="1"/>
      <c r="E40" s="1"/>
      <c r="F40" s="1"/>
      <c r="G40" s="1"/>
      <c r="H40" s="1"/>
      <c r="I40" s="1"/>
      <c r="J40" s="1"/>
      <c r="K40" s="1"/>
      <c r="L40" s="168"/>
      <c r="M40" s="2"/>
      <c r="N40" s="2"/>
      <c r="O40" s="168"/>
      <c r="P40" s="2"/>
      <c r="Q40" s="2"/>
      <c r="R40" s="2"/>
      <c r="S40" s="2"/>
      <c r="T40" s="2"/>
      <c r="U40" s="2"/>
      <c r="V40" s="168"/>
      <c r="W40" s="190"/>
      <c r="X40" s="190"/>
      <c r="Y40" s="167"/>
      <c r="Z40" s="167"/>
      <c r="AA40" s="167"/>
      <c r="AB40" s="167"/>
      <c r="AC40" s="167"/>
      <c r="AD40" s="167"/>
      <c r="AE40" s="167"/>
      <c r="AF40" s="167"/>
      <c r="AG40" s="167"/>
      <c r="AH40" s="167"/>
      <c r="AI40" s="167"/>
      <c r="AJ40" s="2"/>
      <c r="AK40" s="168"/>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168"/>
      <c r="BL40" s="165"/>
      <c r="BM40" s="165"/>
      <c r="BN40" s="165"/>
      <c r="BO40" s="165"/>
      <c r="BP40" s="165"/>
      <c r="BQ40" s="165"/>
      <c r="BR40" s="165"/>
      <c r="BS40" s="165"/>
      <c r="BT40" s="165"/>
      <c r="BU40" s="165"/>
      <c r="BV40" s="165"/>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c r="EB40" s="165"/>
      <c r="EC40" s="165"/>
      <c r="ED40" s="165"/>
      <c r="EE40" s="165"/>
      <c r="EF40" s="165"/>
      <c r="EG40" s="165"/>
      <c r="EH40" s="165"/>
      <c r="EI40" s="165"/>
      <c r="EJ40" s="165"/>
      <c r="EK40" s="165"/>
      <c r="EL40" s="165"/>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c r="FP40" s="165"/>
      <c r="FQ40" s="165"/>
      <c r="FR40" s="165"/>
      <c r="FS40" s="165"/>
      <c r="FT40" s="165"/>
    </row>
    <row r="41" spans="1:243" ht="15.75" x14ac:dyDescent="0.25">
      <c r="A41" s="1"/>
      <c r="B41" s="1"/>
      <c r="C41" s="1"/>
      <c r="D41" s="1"/>
      <c r="E41" s="1"/>
      <c r="F41" s="1"/>
      <c r="G41" s="1"/>
      <c r="H41" s="1"/>
      <c r="I41" s="1"/>
      <c r="J41" s="1"/>
      <c r="K41" s="1"/>
      <c r="L41" s="168"/>
      <c r="M41" s="2"/>
      <c r="N41" s="2"/>
      <c r="O41" s="168"/>
      <c r="P41" s="2"/>
      <c r="Q41" s="2"/>
      <c r="R41" s="2"/>
      <c r="S41" s="2"/>
      <c r="T41" s="2"/>
      <c r="U41" s="2"/>
      <c r="V41" s="168"/>
      <c r="W41" s="190"/>
      <c r="X41" s="7" t="s">
        <v>53</v>
      </c>
      <c r="Y41" s="167"/>
      <c r="Z41" s="167"/>
      <c r="AA41" s="167"/>
      <c r="AB41" s="167"/>
      <c r="AC41" s="167"/>
      <c r="AD41" s="167"/>
      <c r="AE41" s="167"/>
      <c r="AF41" s="167"/>
      <c r="AG41" s="167"/>
      <c r="AH41" s="167"/>
      <c r="AI41" s="167"/>
      <c r="AJ41" s="2"/>
      <c r="AK41" s="168"/>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168"/>
      <c r="BL41" s="165"/>
      <c r="BM41" s="165"/>
      <c r="BN41" s="165"/>
      <c r="BO41" s="165"/>
      <c r="BP41" s="165"/>
      <c r="BQ41" s="165"/>
      <c r="BR41" s="165"/>
      <c r="BS41" s="165"/>
      <c r="BT41" s="165"/>
      <c r="BU41" s="165"/>
      <c r="BV41" s="165"/>
      <c r="BW41" s="165"/>
      <c r="BX41" s="165"/>
      <c r="BY41" s="165"/>
      <c r="BZ41" s="165"/>
      <c r="CA41" s="165"/>
      <c r="CB41" s="165"/>
      <c r="CC41" s="165"/>
      <c r="CD41" s="165"/>
      <c r="CE41" s="165"/>
      <c r="CF41" s="165"/>
      <c r="CG41" s="165"/>
      <c r="CH41" s="165"/>
      <c r="CI41" s="165"/>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c r="DK41" s="165"/>
      <c r="DL41" s="165"/>
      <c r="DM41" s="165"/>
      <c r="DN41" s="165"/>
      <c r="DO41" s="165"/>
      <c r="DP41" s="165"/>
      <c r="DQ41" s="165"/>
      <c r="DR41" s="165"/>
      <c r="DS41" s="165"/>
      <c r="DT41" s="165"/>
      <c r="DU41" s="165"/>
      <c r="DV41" s="165"/>
      <c r="DW41" s="165"/>
      <c r="DX41" s="165"/>
      <c r="DY41" s="165"/>
      <c r="DZ41" s="165"/>
      <c r="EA41" s="165"/>
      <c r="EB41" s="165"/>
      <c r="EC41" s="165"/>
      <c r="ED41" s="165"/>
      <c r="EE41" s="165"/>
      <c r="EF41" s="165"/>
      <c r="EG41" s="165"/>
      <c r="EH41" s="165"/>
      <c r="EI41" s="165"/>
      <c r="EJ41" s="165"/>
      <c r="EK41" s="165"/>
      <c r="EL41" s="165"/>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row>
    <row r="42" spans="1:243" ht="15.75" x14ac:dyDescent="0.25">
      <c r="A42" s="1"/>
      <c r="B42" s="1"/>
      <c r="C42" s="1"/>
      <c r="D42" s="1"/>
      <c r="E42" s="1"/>
      <c r="F42" s="1"/>
      <c r="G42" s="1"/>
      <c r="H42" s="1"/>
      <c r="I42" s="1"/>
      <c r="J42" s="1"/>
      <c r="K42" s="1"/>
      <c r="L42" s="168"/>
      <c r="M42" s="2"/>
      <c r="N42" s="2"/>
      <c r="O42" s="168"/>
      <c r="P42" s="2"/>
      <c r="Q42" s="2"/>
      <c r="R42" s="2"/>
      <c r="S42" s="2"/>
      <c r="T42" s="2"/>
      <c r="U42" s="2"/>
      <c r="V42" s="168"/>
      <c r="W42" s="190"/>
      <c r="X42" s="7" t="s">
        <v>59</v>
      </c>
      <c r="Y42" s="167"/>
      <c r="Z42" s="167"/>
      <c r="AA42" s="167"/>
      <c r="AB42" s="167"/>
      <c r="AC42" s="167"/>
      <c r="AD42" s="167"/>
      <c r="AE42" s="167"/>
      <c r="AF42" s="167"/>
      <c r="AG42" s="167"/>
      <c r="AH42" s="167"/>
      <c r="AI42" s="51" t="s">
        <v>60</v>
      </c>
      <c r="AJ42" s="2"/>
      <c r="AK42" s="168"/>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168"/>
      <c r="BL42" s="165"/>
      <c r="BM42" s="165"/>
      <c r="BN42" s="165"/>
      <c r="BO42" s="165"/>
      <c r="BP42" s="165"/>
      <c r="BQ42" s="165"/>
      <c r="BR42" s="165"/>
      <c r="BS42" s="165"/>
      <c r="BT42" s="165"/>
      <c r="BU42" s="165"/>
      <c r="BV42" s="165"/>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c r="EB42" s="165"/>
      <c r="EC42" s="165"/>
      <c r="ED42" s="165"/>
      <c r="EE42" s="165"/>
      <c r="EF42" s="165"/>
      <c r="EG42" s="165"/>
      <c r="EH42" s="165"/>
      <c r="EI42" s="165"/>
      <c r="EJ42" s="165"/>
      <c r="EK42" s="165"/>
      <c r="EL42" s="165"/>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row>
    <row r="43" spans="1:243" ht="15.75" x14ac:dyDescent="0.25">
      <c r="A43" s="1"/>
      <c r="B43" s="1"/>
      <c r="C43" s="1"/>
      <c r="D43" s="1"/>
      <c r="E43" s="1"/>
      <c r="F43" s="1"/>
      <c r="G43" s="1"/>
      <c r="H43" s="1"/>
      <c r="I43" s="1"/>
      <c r="J43" s="1"/>
      <c r="K43" s="1"/>
      <c r="L43" s="168"/>
      <c r="M43" s="2"/>
      <c r="N43" s="2"/>
      <c r="O43" s="168"/>
      <c r="P43" s="2"/>
      <c r="Q43" s="2"/>
      <c r="R43" s="2"/>
      <c r="S43" s="2"/>
      <c r="T43" s="2"/>
      <c r="U43" s="2"/>
      <c r="V43" s="168"/>
      <c r="W43" s="196" t="s">
        <v>66</v>
      </c>
      <c r="X43" s="7" t="s">
        <v>67</v>
      </c>
      <c r="Y43" s="197" t="s">
        <v>68</v>
      </c>
      <c r="Z43" s="197" t="s">
        <v>69</v>
      </c>
      <c r="AA43" s="197" t="s">
        <v>70</v>
      </c>
      <c r="AB43" s="197" t="s">
        <v>71</v>
      </c>
      <c r="AC43" s="197" t="s">
        <v>72</v>
      </c>
      <c r="AD43" s="197" t="s">
        <v>73</v>
      </c>
      <c r="AE43" s="197" t="s">
        <v>74</v>
      </c>
      <c r="AF43" s="197" t="s">
        <v>75</v>
      </c>
      <c r="AG43" s="197" t="s">
        <v>76</v>
      </c>
      <c r="AH43" s="167"/>
      <c r="AI43" s="51" t="s">
        <v>78</v>
      </c>
      <c r="AJ43" s="2"/>
      <c r="AK43" s="168"/>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168"/>
      <c r="BL43" s="165"/>
      <c r="BM43" s="165"/>
      <c r="BN43" s="165"/>
      <c r="BO43" s="165"/>
      <c r="BP43" s="165"/>
      <c r="BQ43" s="165"/>
      <c r="BR43" s="165"/>
      <c r="BS43" s="165"/>
      <c r="BT43" s="165"/>
      <c r="BU43" s="165"/>
      <c r="BV43" s="165"/>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c r="EB43" s="165"/>
      <c r="EC43" s="165"/>
      <c r="ED43" s="165"/>
      <c r="EE43" s="165"/>
      <c r="EF43" s="165"/>
      <c r="EG43" s="165"/>
      <c r="EH43" s="165"/>
      <c r="EI43" s="165"/>
      <c r="EJ43" s="165"/>
      <c r="EK43" s="165"/>
      <c r="EL43" s="165"/>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c r="FP43" s="165"/>
      <c r="FQ43" s="165"/>
      <c r="FR43" s="165"/>
      <c r="FS43" s="165"/>
      <c r="FT43" s="165"/>
    </row>
    <row r="44" spans="1:243" ht="15.75" x14ac:dyDescent="0.25">
      <c r="A44" s="1"/>
      <c r="B44" s="1"/>
      <c r="C44" s="1"/>
      <c r="D44" s="1"/>
      <c r="E44" s="1"/>
      <c r="F44" s="1"/>
      <c r="G44" s="1"/>
      <c r="H44" s="1"/>
      <c r="I44" s="1"/>
      <c r="J44" s="1"/>
      <c r="K44" s="1"/>
      <c r="L44" s="168"/>
      <c r="M44" s="2"/>
      <c r="N44" s="2"/>
      <c r="O44" s="168"/>
      <c r="P44" s="2"/>
      <c r="Q44" s="2"/>
      <c r="R44" s="2"/>
      <c r="S44" s="2"/>
      <c r="T44" s="2"/>
      <c r="U44" s="2"/>
      <c r="V44" s="168"/>
      <c r="W44" s="196">
        <v>1</v>
      </c>
      <c r="X44" s="198">
        <v>4</v>
      </c>
      <c r="Y44" s="71">
        <v>4</v>
      </c>
      <c r="Z44" s="71">
        <v>4</v>
      </c>
      <c r="AA44" s="71">
        <v>4</v>
      </c>
      <c r="AB44" s="71">
        <v>4</v>
      </c>
      <c r="AC44" s="71">
        <v>4</v>
      </c>
      <c r="AD44" s="71" t="s">
        <v>80</v>
      </c>
      <c r="AE44" s="71" t="s">
        <v>80</v>
      </c>
      <c r="AF44" s="71" t="s">
        <v>80</v>
      </c>
      <c r="AG44" s="71" t="s">
        <v>80</v>
      </c>
      <c r="AH44" s="167"/>
      <c r="AI44" s="199">
        <v>5</v>
      </c>
      <c r="AJ44" s="2"/>
      <c r="AK44" s="168"/>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168"/>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c r="EB44" s="165"/>
      <c r="EC44" s="165"/>
      <c r="ED44" s="165"/>
      <c r="EE44" s="165"/>
      <c r="EF44" s="165"/>
      <c r="EG44" s="165"/>
      <c r="EH44" s="165"/>
      <c r="EI44" s="165"/>
      <c r="EJ44" s="165"/>
      <c r="EK44" s="165"/>
      <c r="EL44" s="165"/>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c r="FP44" s="165"/>
      <c r="FQ44" s="165"/>
      <c r="FR44" s="165"/>
      <c r="FS44" s="165"/>
      <c r="FT44" s="165"/>
    </row>
    <row r="45" spans="1:243" ht="15.75" x14ac:dyDescent="0.25">
      <c r="A45" s="1"/>
      <c r="B45" s="1"/>
      <c r="C45" s="1"/>
      <c r="D45" s="1"/>
      <c r="E45" s="1"/>
      <c r="F45" s="1"/>
      <c r="G45" s="1"/>
      <c r="H45" s="1"/>
      <c r="I45" s="1"/>
      <c r="J45" s="1"/>
      <c r="K45" s="1"/>
      <c r="L45" s="168"/>
      <c r="M45" s="2"/>
      <c r="N45" s="2"/>
      <c r="O45" s="168"/>
      <c r="P45" s="2"/>
      <c r="Q45" s="2"/>
      <c r="R45" s="2"/>
      <c r="S45" s="2"/>
      <c r="T45" s="2"/>
      <c r="U45" s="2"/>
      <c r="V45" s="168"/>
      <c r="W45" s="196">
        <v>2</v>
      </c>
      <c r="X45" s="198">
        <v>2</v>
      </c>
      <c r="Y45" s="71">
        <v>2</v>
      </c>
      <c r="Z45" s="71">
        <v>2</v>
      </c>
      <c r="AA45" s="71" t="s">
        <v>80</v>
      </c>
      <c r="AB45" s="71" t="s">
        <v>80</v>
      </c>
      <c r="AC45" s="71" t="s">
        <v>80</v>
      </c>
      <c r="AD45" s="71">
        <v>2</v>
      </c>
      <c r="AE45" s="71">
        <v>2</v>
      </c>
      <c r="AF45" s="71">
        <v>2</v>
      </c>
      <c r="AG45" s="71" t="s">
        <v>80</v>
      </c>
      <c r="AH45" s="167"/>
      <c r="AI45" s="199">
        <v>5</v>
      </c>
      <c r="AJ45" s="2"/>
      <c r="AK45" s="168"/>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168"/>
      <c r="BL45" s="165"/>
      <c r="BM45" s="165"/>
      <c r="BN45" s="165"/>
      <c r="BO45" s="165"/>
      <c r="BP45" s="165"/>
      <c r="BQ45" s="165"/>
      <c r="BR45" s="165"/>
      <c r="BS45" s="165"/>
      <c r="BT45" s="165"/>
      <c r="BU45" s="165"/>
      <c r="BV45" s="165"/>
      <c r="BW45" s="165"/>
      <c r="BX45" s="165"/>
      <c r="BY45" s="165"/>
      <c r="BZ45" s="165"/>
      <c r="CA45" s="165"/>
      <c r="CB45" s="165"/>
      <c r="CC45" s="165"/>
      <c r="CD45" s="165"/>
      <c r="CE45" s="165"/>
      <c r="CF45" s="165"/>
      <c r="CG45" s="165"/>
      <c r="CH45" s="165"/>
      <c r="CI45" s="165"/>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c r="DK45" s="165"/>
      <c r="DL45" s="165"/>
      <c r="DM45" s="165"/>
      <c r="DN45" s="165"/>
      <c r="DO45" s="165"/>
      <c r="DP45" s="165"/>
      <c r="DQ45" s="165"/>
      <c r="DR45" s="165"/>
      <c r="DS45" s="165"/>
      <c r="DT45" s="165"/>
      <c r="DU45" s="165"/>
      <c r="DV45" s="165"/>
      <c r="DW45" s="165"/>
      <c r="DX45" s="165"/>
      <c r="DY45" s="165"/>
      <c r="DZ45" s="165"/>
      <c r="EA45" s="165"/>
      <c r="EB45" s="165"/>
      <c r="EC45" s="165"/>
      <c r="ED45" s="165"/>
      <c r="EE45" s="165"/>
      <c r="EF45" s="165"/>
      <c r="EG45" s="165"/>
      <c r="EH45" s="165"/>
      <c r="EI45" s="165"/>
      <c r="EJ45" s="165"/>
      <c r="EK45" s="165"/>
      <c r="EL45" s="165"/>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c r="FJ45" s="165"/>
      <c r="FK45" s="165"/>
      <c r="FL45" s="165"/>
      <c r="FM45" s="165"/>
      <c r="FN45" s="165"/>
      <c r="FO45" s="165"/>
      <c r="FP45" s="165"/>
      <c r="FQ45" s="165"/>
      <c r="FR45" s="165"/>
      <c r="FS45" s="165"/>
      <c r="FT45" s="165"/>
    </row>
    <row r="46" spans="1:243" ht="15.75" x14ac:dyDescent="0.25">
      <c r="A46" s="1"/>
      <c r="B46" s="1"/>
      <c r="C46" s="1"/>
      <c r="D46" s="1"/>
      <c r="E46" s="1"/>
      <c r="F46" s="1"/>
      <c r="G46" s="1"/>
      <c r="H46" s="1"/>
      <c r="I46" s="1"/>
      <c r="J46" s="1"/>
      <c r="K46" s="1"/>
      <c r="L46" s="168"/>
      <c r="M46" s="2"/>
      <c r="N46" s="2"/>
      <c r="O46" s="168"/>
      <c r="P46" s="2"/>
      <c r="Q46" s="2"/>
      <c r="R46" s="2"/>
      <c r="S46" s="2"/>
      <c r="T46" s="2"/>
      <c r="U46" s="2"/>
      <c r="V46" s="168"/>
      <c r="W46" s="196">
        <v>3</v>
      </c>
      <c r="X46" s="198">
        <v>7</v>
      </c>
      <c r="Y46" s="71">
        <v>7</v>
      </c>
      <c r="Z46" s="71" t="s">
        <v>80</v>
      </c>
      <c r="AA46" s="71">
        <v>7</v>
      </c>
      <c r="AB46" s="71">
        <v>7</v>
      </c>
      <c r="AC46" s="71" t="s">
        <v>80</v>
      </c>
      <c r="AD46" s="71">
        <v>7</v>
      </c>
      <c r="AE46" s="71">
        <v>7</v>
      </c>
      <c r="AF46" s="71" t="s">
        <v>80</v>
      </c>
      <c r="AG46" s="71" t="s">
        <v>80</v>
      </c>
      <c r="AH46" s="167"/>
      <c r="AI46" s="199">
        <v>5</v>
      </c>
      <c r="AJ46" s="2"/>
      <c r="AK46" s="168"/>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168"/>
      <c r="BL46" s="165"/>
      <c r="BM46" s="165"/>
      <c r="BN46" s="165"/>
      <c r="BO46" s="165"/>
      <c r="BP46" s="165"/>
      <c r="BQ46" s="165"/>
      <c r="BR46" s="165"/>
      <c r="BS46" s="165"/>
      <c r="BT46" s="165"/>
      <c r="BU46" s="165"/>
      <c r="BV46" s="165"/>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c r="DP46" s="165"/>
      <c r="DQ46" s="165"/>
      <c r="DR46" s="165"/>
      <c r="DS46" s="165"/>
      <c r="DT46" s="165"/>
      <c r="DU46" s="165"/>
      <c r="DV46" s="165"/>
      <c r="DW46" s="165"/>
      <c r="DX46" s="165"/>
      <c r="DY46" s="165"/>
      <c r="DZ46" s="165"/>
      <c r="EA46" s="165"/>
      <c r="EB46" s="165"/>
      <c r="EC46" s="165"/>
      <c r="ED46" s="165"/>
      <c r="EE46" s="165"/>
      <c r="EF46" s="165"/>
      <c r="EG46" s="165"/>
      <c r="EH46" s="165"/>
      <c r="EI46" s="165"/>
      <c r="EJ46" s="165"/>
      <c r="EK46" s="165"/>
      <c r="EL46" s="165"/>
      <c r="EM46" s="165"/>
      <c r="EN46" s="165"/>
      <c r="EO46" s="165"/>
      <c r="EP46" s="165"/>
      <c r="EQ46" s="165"/>
      <c r="ER46" s="165"/>
      <c r="ES46" s="165"/>
      <c r="ET46" s="165"/>
      <c r="EU46" s="165"/>
      <c r="EV46" s="165"/>
      <c r="EW46" s="165"/>
      <c r="EX46" s="165"/>
      <c r="EY46" s="165"/>
      <c r="EZ46" s="165"/>
      <c r="FA46" s="165"/>
      <c r="FB46" s="165"/>
      <c r="FC46" s="165"/>
      <c r="FD46" s="165"/>
      <c r="FE46" s="165"/>
      <c r="FF46" s="165"/>
      <c r="FG46" s="165"/>
      <c r="FH46" s="165"/>
      <c r="FI46" s="165"/>
      <c r="FJ46" s="165"/>
      <c r="FK46" s="165"/>
      <c r="FL46" s="165"/>
      <c r="FM46" s="165"/>
      <c r="FN46" s="165"/>
      <c r="FO46" s="165"/>
      <c r="FP46" s="165"/>
      <c r="FQ46" s="165"/>
      <c r="FR46" s="165"/>
      <c r="FS46" s="165"/>
      <c r="FT46" s="165"/>
    </row>
    <row r="47" spans="1:243" ht="15.75" x14ac:dyDescent="0.25">
      <c r="A47" s="1"/>
      <c r="B47" s="1"/>
      <c r="C47" s="1"/>
      <c r="D47" s="1"/>
      <c r="E47" s="1"/>
      <c r="F47" s="1"/>
      <c r="G47" s="1"/>
      <c r="H47" s="1"/>
      <c r="I47" s="1"/>
      <c r="J47" s="1"/>
      <c r="K47" s="1"/>
      <c r="L47" s="168"/>
      <c r="M47" s="2"/>
      <c r="N47" s="2"/>
      <c r="O47" s="168"/>
      <c r="P47" s="2"/>
      <c r="Q47" s="2"/>
      <c r="R47" s="2"/>
      <c r="S47" s="2"/>
      <c r="T47" s="2"/>
      <c r="U47" s="2"/>
      <c r="V47" s="168"/>
      <c r="W47" s="196">
        <v>4</v>
      </c>
      <c r="X47" s="198">
        <v>8</v>
      </c>
      <c r="Y47" s="71" t="s">
        <v>80</v>
      </c>
      <c r="Z47" s="71">
        <v>8</v>
      </c>
      <c r="AA47" s="71">
        <v>8</v>
      </c>
      <c r="AB47" s="71" t="s">
        <v>80</v>
      </c>
      <c r="AC47" s="71" t="s">
        <v>80</v>
      </c>
      <c r="AD47" s="71">
        <v>8</v>
      </c>
      <c r="AE47" s="71">
        <v>8</v>
      </c>
      <c r="AF47" s="71">
        <v>8</v>
      </c>
      <c r="AG47" s="71" t="s">
        <v>80</v>
      </c>
      <c r="AH47" s="167"/>
      <c r="AI47" s="199">
        <v>5</v>
      </c>
      <c r="AJ47" s="2"/>
      <c r="AK47" s="168"/>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168"/>
      <c r="BL47" s="165"/>
      <c r="BM47" s="165"/>
      <c r="BN47" s="165"/>
      <c r="BO47" s="165"/>
      <c r="BP47" s="165"/>
      <c r="BQ47" s="165"/>
      <c r="BR47" s="165"/>
      <c r="BS47" s="165"/>
      <c r="BT47" s="165"/>
      <c r="BU47" s="165"/>
      <c r="BV47" s="165"/>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c r="EB47" s="165"/>
      <c r="EC47" s="165"/>
      <c r="ED47" s="165"/>
      <c r="EE47" s="165"/>
      <c r="EF47" s="165"/>
      <c r="EG47" s="165"/>
      <c r="EH47" s="165"/>
      <c r="EI47" s="165"/>
      <c r="EJ47" s="165"/>
      <c r="EK47" s="165"/>
      <c r="EL47" s="165"/>
      <c r="EM47" s="165"/>
      <c r="EN47" s="165"/>
      <c r="EO47" s="165"/>
      <c r="EP47" s="165"/>
      <c r="EQ47" s="165"/>
      <c r="ER47" s="165"/>
      <c r="ES47" s="165"/>
      <c r="ET47" s="165"/>
      <c r="EU47" s="165"/>
      <c r="EV47" s="165"/>
      <c r="EW47" s="165"/>
      <c r="EX47" s="165"/>
      <c r="EY47" s="165"/>
      <c r="EZ47" s="165"/>
      <c r="FA47" s="165"/>
      <c r="FB47" s="165"/>
      <c r="FC47" s="165"/>
      <c r="FD47" s="165"/>
      <c r="FE47" s="165"/>
      <c r="FF47" s="165"/>
      <c r="FG47" s="165"/>
      <c r="FH47" s="165"/>
      <c r="FI47" s="165"/>
      <c r="FJ47" s="165"/>
      <c r="FK47" s="165"/>
      <c r="FL47" s="165"/>
      <c r="FM47" s="165"/>
      <c r="FN47" s="165"/>
      <c r="FO47" s="165"/>
      <c r="FP47" s="165"/>
      <c r="FQ47" s="165"/>
      <c r="FR47" s="165"/>
      <c r="FS47" s="165"/>
      <c r="FT47" s="165"/>
    </row>
    <row r="48" spans="1:243" ht="15.75" x14ac:dyDescent="0.25">
      <c r="A48" s="1"/>
      <c r="B48" s="1"/>
      <c r="C48" s="1"/>
      <c r="D48" s="1"/>
      <c r="E48" s="1"/>
      <c r="F48" s="1"/>
      <c r="G48" s="1"/>
      <c r="H48" s="1"/>
      <c r="I48" s="1"/>
      <c r="J48" s="1"/>
      <c r="K48" s="1"/>
      <c r="L48" s="168"/>
      <c r="M48" s="2"/>
      <c r="N48" s="2"/>
      <c r="O48" s="168"/>
      <c r="P48" s="2"/>
      <c r="Q48" s="2"/>
      <c r="R48" s="2"/>
      <c r="S48" s="2"/>
      <c r="T48" s="2"/>
      <c r="U48" s="2"/>
      <c r="V48" s="168"/>
      <c r="W48" s="196">
        <v>5</v>
      </c>
      <c r="X48" s="198">
        <v>1</v>
      </c>
      <c r="Y48" s="71" t="s">
        <v>80</v>
      </c>
      <c r="Z48" s="71" t="s">
        <v>80</v>
      </c>
      <c r="AA48" s="71" t="s">
        <v>80</v>
      </c>
      <c r="AB48" s="71">
        <v>1</v>
      </c>
      <c r="AC48" s="71">
        <v>1</v>
      </c>
      <c r="AD48" s="71">
        <v>1</v>
      </c>
      <c r="AE48" s="71" t="s">
        <v>80</v>
      </c>
      <c r="AF48" s="71">
        <v>1</v>
      </c>
      <c r="AG48" s="71">
        <v>1</v>
      </c>
      <c r="AH48" s="167"/>
      <c r="AI48" s="199">
        <v>5</v>
      </c>
      <c r="AJ48" s="2"/>
      <c r="AK48" s="168"/>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168"/>
      <c r="BL48" s="165"/>
      <c r="BM48" s="165"/>
      <c r="BN48" s="165"/>
      <c r="BO48" s="165"/>
      <c r="BP48" s="165"/>
      <c r="BQ48" s="165"/>
      <c r="BR48" s="165"/>
      <c r="BS48" s="165"/>
      <c r="BT48" s="165"/>
      <c r="BU48" s="165"/>
      <c r="BV48" s="165"/>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c r="EB48" s="165"/>
      <c r="EC48" s="165"/>
      <c r="ED48" s="165"/>
      <c r="EE48" s="165"/>
      <c r="EF48" s="165"/>
      <c r="EG48" s="165"/>
      <c r="EH48" s="165"/>
      <c r="EI48" s="165"/>
      <c r="EJ48" s="165"/>
      <c r="EK48" s="165"/>
      <c r="EL48" s="165"/>
      <c r="EM48" s="165"/>
      <c r="EN48" s="165"/>
      <c r="EO48" s="165"/>
      <c r="EP48" s="165"/>
      <c r="EQ48" s="165"/>
      <c r="ER48" s="165"/>
      <c r="ES48" s="165"/>
      <c r="ET48" s="165"/>
      <c r="EU48" s="165"/>
      <c r="EV48" s="165"/>
      <c r="EW48" s="165"/>
      <c r="EX48" s="165"/>
      <c r="EY48" s="165"/>
      <c r="EZ48" s="165"/>
      <c r="FA48" s="165"/>
      <c r="FB48" s="165"/>
      <c r="FC48" s="165"/>
      <c r="FD48" s="165"/>
      <c r="FE48" s="165"/>
      <c r="FF48" s="165"/>
      <c r="FG48" s="165"/>
      <c r="FH48" s="165"/>
      <c r="FI48" s="165"/>
      <c r="FJ48" s="165"/>
      <c r="FK48" s="165"/>
      <c r="FL48" s="165"/>
      <c r="FM48" s="165"/>
      <c r="FN48" s="165"/>
      <c r="FO48" s="165"/>
      <c r="FP48" s="165"/>
      <c r="FQ48" s="165"/>
      <c r="FR48" s="165"/>
      <c r="FS48" s="165"/>
      <c r="FT48" s="165"/>
    </row>
    <row r="49" spans="1:176" ht="15.75" x14ac:dyDescent="0.25">
      <c r="A49" s="1"/>
      <c r="B49" s="1"/>
      <c r="C49" s="1"/>
      <c r="D49" s="1"/>
      <c r="E49" s="1"/>
      <c r="F49" s="1"/>
      <c r="G49" s="1"/>
      <c r="H49" s="1"/>
      <c r="I49" s="1"/>
      <c r="J49" s="1"/>
      <c r="K49" s="1"/>
      <c r="L49" s="168"/>
      <c r="M49" s="2"/>
      <c r="N49" s="2"/>
      <c r="O49" s="168"/>
      <c r="P49" s="2"/>
      <c r="Q49" s="2"/>
      <c r="R49" s="2"/>
      <c r="S49" s="2"/>
      <c r="T49" s="2"/>
      <c r="U49" s="2"/>
      <c r="V49" s="168"/>
      <c r="W49" s="196">
        <v>6</v>
      </c>
      <c r="X49" s="198">
        <v>3</v>
      </c>
      <c r="Y49" s="71">
        <v>3</v>
      </c>
      <c r="Z49" s="71">
        <v>3</v>
      </c>
      <c r="AA49" s="71">
        <v>3</v>
      </c>
      <c r="AB49" s="71">
        <v>3</v>
      </c>
      <c r="AC49" s="71" t="s">
        <v>80</v>
      </c>
      <c r="AD49" s="71" t="s">
        <v>80</v>
      </c>
      <c r="AE49" s="71" t="s">
        <v>80</v>
      </c>
      <c r="AF49" s="71" t="s">
        <v>80</v>
      </c>
      <c r="AG49" s="71">
        <v>3</v>
      </c>
      <c r="AH49" s="167"/>
      <c r="AI49" s="199">
        <v>5</v>
      </c>
      <c r="AJ49" s="2"/>
      <c r="AK49" s="168"/>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168"/>
      <c r="BL49" s="165"/>
      <c r="BM49" s="165"/>
      <c r="BN49" s="165"/>
      <c r="BO49" s="165"/>
      <c r="BP49" s="165"/>
      <c r="BQ49" s="165"/>
      <c r="BR49" s="165"/>
      <c r="BS49" s="165"/>
      <c r="BT49" s="165"/>
      <c r="BU49" s="165"/>
      <c r="BV49" s="165"/>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c r="EB49" s="165"/>
      <c r="EC49" s="165"/>
      <c r="ED49" s="165"/>
      <c r="EE49" s="165"/>
      <c r="EF49" s="165"/>
      <c r="EG49" s="165"/>
      <c r="EH49" s="165"/>
      <c r="EI49" s="165"/>
      <c r="EJ49" s="165"/>
      <c r="EK49" s="165"/>
      <c r="EL49" s="165"/>
      <c r="EM49" s="165"/>
      <c r="EN49" s="165"/>
      <c r="EO49" s="165"/>
      <c r="EP49" s="165"/>
      <c r="EQ49" s="165"/>
      <c r="ER49" s="165"/>
      <c r="ES49" s="165"/>
      <c r="ET49" s="165"/>
      <c r="EU49" s="165"/>
      <c r="EV49" s="165"/>
      <c r="EW49" s="165"/>
      <c r="EX49" s="165"/>
      <c r="EY49" s="165"/>
      <c r="EZ49" s="165"/>
      <c r="FA49" s="165"/>
      <c r="FB49" s="165"/>
      <c r="FC49" s="165"/>
      <c r="FD49" s="165"/>
      <c r="FE49" s="165"/>
      <c r="FF49" s="165"/>
      <c r="FG49" s="165"/>
      <c r="FH49" s="165"/>
      <c r="FI49" s="165"/>
      <c r="FJ49" s="165"/>
      <c r="FK49" s="165"/>
      <c r="FL49" s="165"/>
      <c r="FM49" s="165"/>
      <c r="FN49" s="165"/>
      <c r="FO49" s="165"/>
      <c r="FP49" s="165"/>
      <c r="FQ49" s="165"/>
      <c r="FR49" s="165"/>
      <c r="FS49" s="165"/>
      <c r="FT49" s="165"/>
    </row>
    <row r="50" spans="1:176" ht="15.75" x14ac:dyDescent="0.25">
      <c r="A50" s="1"/>
      <c r="B50" s="1"/>
      <c r="C50" s="1"/>
      <c r="D50" s="1"/>
      <c r="E50" s="1"/>
      <c r="F50" s="1"/>
      <c r="G50" s="1"/>
      <c r="H50" s="1"/>
      <c r="I50" s="1"/>
      <c r="J50" s="1"/>
      <c r="K50" s="1"/>
      <c r="L50" s="168"/>
      <c r="M50" s="2"/>
      <c r="N50" s="2"/>
      <c r="O50" s="168"/>
      <c r="P50" s="2"/>
      <c r="Q50" s="2"/>
      <c r="R50" s="2"/>
      <c r="S50" s="2"/>
      <c r="T50" s="2"/>
      <c r="U50" s="2"/>
      <c r="V50" s="168"/>
      <c r="W50" s="206">
        <v>7</v>
      </c>
      <c r="X50" s="198">
        <v>5</v>
      </c>
      <c r="Y50" s="71" t="s">
        <v>80</v>
      </c>
      <c r="Z50" s="71">
        <v>5</v>
      </c>
      <c r="AA50" s="71" t="s">
        <v>80</v>
      </c>
      <c r="AB50" s="71" t="s">
        <v>80</v>
      </c>
      <c r="AC50" s="71">
        <v>5</v>
      </c>
      <c r="AD50" s="71">
        <v>5</v>
      </c>
      <c r="AE50" s="71">
        <v>5</v>
      </c>
      <c r="AF50" s="71" t="s">
        <v>80</v>
      </c>
      <c r="AG50" s="71">
        <v>5</v>
      </c>
      <c r="AH50" s="167"/>
      <c r="AI50" s="199">
        <v>5</v>
      </c>
      <c r="AJ50" s="2"/>
      <c r="AK50" s="168"/>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168"/>
      <c r="BL50" s="165"/>
      <c r="BM50" s="165"/>
      <c r="BN50" s="165"/>
      <c r="BO50" s="165"/>
      <c r="BP50" s="165"/>
      <c r="BQ50" s="165"/>
      <c r="BR50" s="165"/>
      <c r="BS50" s="165"/>
      <c r="BT50" s="165"/>
      <c r="BU50" s="165"/>
      <c r="BV50" s="165"/>
      <c r="BW50" s="165"/>
      <c r="BX50" s="165"/>
      <c r="BY50" s="165"/>
      <c r="BZ50" s="165"/>
      <c r="CA50" s="165"/>
      <c r="CB50" s="165"/>
      <c r="CC50" s="165"/>
      <c r="CD50" s="165"/>
      <c r="CE50" s="165"/>
      <c r="CF50" s="165"/>
      <c r="CG50" s="165"/>
      <c r="CH50" s="165"/>
      <c r="CI50" s="165"/>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c r="DK50" s="165"/>
      <c r="DL50" s="165"/>
      <c r="DM50" s="165"/>
      <c r="DN50" s="165"/>
      <c r="DO50" s="165"/>
      <c r="DP50" s="165"/>
      <c r="DQ50" s="165"/>
      <c r="DR50" s="165"/>
      <c r="DS50" s="165"/>
      <c r="DT50" s="165"/>
      <c r="DU50" s="165"/>
      <c r="DV50" s="165"/>
      <c r="DW50" s="165"/>
      <c r="DX50" s="165"/>
      <c r="DY50" s="165"/>
      <c r="DZ50" s="165"/>
      <c r="EA50" s="165"/>
      <c r="EB50" s="165"/>
      <c r="EC50" s="165"/>
      <c r="ED50" s="165"/>
      <c r="EE50" s="165"/>
      <c r="EF50" s="165"/>
      <c r="EG50" s="165"/>
      <c r="EH50" s="165"/>
      <c r="EI50" s="165"/>
      <c r="EJ50" s="165"/>
      <c r="EK50" s="165"/>
      <c r="EL50" s="165"/>
      <c r="EM50" s="165"/>
      <c r="EN50" s="165"/>
      <c r="EO50" s="165"/>
      <c r="EP50" s="165"/>
      <c r="EQ50" s="165"/>
      <c r="ER50" s="165"/>
      <c r="ES50" s="165"/>
      <c r="ET50" s="165"/>
      <c r="EU50" s="165"/>
      <c r="EV50" s="165"/>
      <c r="EW50" s="165"/>
      <c r="EX50" s="165"/>
      <c r="EY50" s="165"/>
      <c r="EZ50" s="165"/>
      <c r="FA50" s="165"/>
      <c r="FB50" s="165"/>
      <c r="FC50" s="165"/>
      <c r="FD50" s="165"/>
      <c r="FE50" s="165"/>
      <c r="FF50" s="165"/>
      <c r="FG50" s="165"/>
      <c r="FH50" s="165"/>
      <c r="FI50" s="165"/>
      <c r="FJ50" s="165"/>
      <c r="FK50" s="165"/>
      <c r="FL50" s="165"/>
      <c r="FM50" s="165"/>
      <c r="FN50" s="165"/>
      <c r="FO50" s="165"/>
      <c r="FP50" s="165"/>
      <c r="FQ50" s="165"/>
      <c r="FR50" s="165"/>
      <c r="FS50" s="165"/>
      <c r="FT50" s="165"/>
    </row>
    <row r="51" spans="1:176" ht="15.75" x14ac:dyDescent="0.25">
      <c r="A51" s="1"/>
      <c r="B51" s="1"/>
      <c r="C51" s="1"/>
      <c r="D51" s="1"/>
      <c r="E51" s="1"/>
      <c r="F51" s="1"/>
      <c r="G51" s="1"/>
      <c r="H51" s="1"/>
      <c r="I51" s="1"/>
      <c r="J51" s="1"/>
      <c r="K51" s="1"/>
      <c r="L51" s="168"/>
      <c r="M51" s="2"/>
      <c r="N51" s="2"/>
      <c r="O51" s="168"/>
      <c r="P51" s="2"/>
      <c r="Q51" s="2"/>
      <c r="R51" s="2"/>
      <c r="S51" s="2"/>
      <c r="T51" s="2"/>
      <c r="U51" s="2"/>
      <c r="V51" s="168"/>
      <c r="W51" s="206">
        <v>8</v>
      </c>
      <c r="X51" s="198">
        <v>9</v>
      </c>
      <c r="Y51" s="71" t="s">
        <v>80</v>
      </c>
      <c r="Z51" s="71" t="s">
        <v>80</v>
      </c>
      <c r="AA51" s="71" t="s">
        <v>80</v>
      </c>
      <c r="AB51" s="71">
        <v>9</v>
      </c>
      <c r="AC51" s="71">
        <v>9</v>
      </c>
      <c r="AD51" s="71" t="s">
        <v>80</v>
      </c>
      <c r="AE51" s="71">
        <v>9</v>
      </c>
      <c r="AF51" s="71">
        <v>9</v>
      </c>
      <c r="AG51" s="71">
        <v>9</v>
      </c>
      <c r="AH51" s="167"/>
      <c r="AI51" s="199">
        <v>5</v>
      </c>
      <c r="AJ51" s="2"/>
      <c r="AK51" s="168"/>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168"/>
      <c r="BL51" s="165"/>
      <c r="BM51" s="165"/>
      <c r="BN51" s="165"/>
      <c r="BO51" s="165"/>
      <c r="BP51" s="165"/>
      <c r="BQ51" s="165"/>
      <c r="BR51" s="165"/>
      <c r="BS51" s="165"/>
      <c r="BT51" s="165"/>
      <c r="BU51" s="165"/>
      <c r="BV51" s="165"/>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c r="EB51" s="165"/>
      <c r="EC51" s="165"/>
      <c r="ED51" s="165"/>
      <c r="EE51" s="165"/>
      <c r="EF51" s="165"/>
      <c r="EG51" s="165"/>
      <c r="EH51" s="165"/>
      <c r="EI51" s="165"/>
      <c r="EJ51" s="165"/>
      <c r="EK51" s="165"/>
      <c r="EL51" s="165"/>
      <c r="EM51" s="165"/>
      <c r="EN51" s="165"/>
      <c r="EO51" s="165"/>
      <c r="EP51" s="165"/>
      <c r="EQ51" s="165"/>
      <c r="ER51" s="165"/>
      <c r="ES51" s="165"/>
      <c r="ET51" s="165"/>
      <c r="EU51" s="165"/>
      <c r="EV51" s="165"/>
      <c r="EW51" s="165"/>
      <c r="EX51" s="165"/>
      <c r="EY51" s="165"/>
      <c r="EZ51" s="165"/>
      <c r="FA51" s="165"/>
      <c r="FB51" s="165"/>
      <c r="FC51" s="165"/>
      <c r="FD51" s="165"/>
      <c r="FE51" s="165"/>
      <c r="FF51" s="165"/>
      <c r="FG51" s="165"/>
      <c r="FH51" s="165"/>
      <c r="FI51" s="165"/>
      <c r="FJ51" s="165"/>
      <c r="FK51" s="165"/>
      <c r="FL51" s="165"/>
      <c r="FM51" s="165"/>
      <c r="FN51" s="165"/>
      <c r="FO51" s="165"/>
      <c r="FP51" s="165"/>
      <c r="FQ51" s="165"/>
      <c r="FR51" s="165"/>
      <c r="FS51" s="165"/>
      <c r="FT51" s="165"/>
    </row>
    <row r="52" spans="1:176" ht="16.5" thickBot="1" x14ac:dyDescent="0.3">
      <c r="A52" s="1"/>
      <c r="B52" s="1"/>
      <c r="C52" s="1"/>
      <c r="D52" s="1"/>
      <c r="E52" s="1"/>
      <c r="F52" s="1"/>
      <c r="G52" s="1"/>
      <c r="H52" s="1"/>
      <c r="I52" s="1"/>
      <c r="J52" s="1"/>
      <c r="K52" s="1"/>
      <c r="L52" s="168"/>
      <c r="M52" s="2"/>
      <c r="N52" s="2"/>
      <c r="O52" s="168"/>
      <c r="P52" s="2"/>
      <c r="Q52" s="2"/>
      <c r="R52" s="2"/>
      <c r="S52" s="2"/>
      <c r="T52" s="2"/>
      <c r="U52" s="2"/>
      <c r="V52" s="168"/>
      <c r="W52" s="213">
        <v>9</v>
      </c>
      <c r="X52" s="214">
        <v>6</v>
      </c>
      <c r="Y52" s="71">
        <v>6</v>
      </c>
      <c r="Z52" s="71" t="s">
        <v>80</v>
      </c>
      <c r="AA52" s="71">
        <v>6</v>
      </c>
      <c r="AB52" s="71" t="s">
        <v>80</v>
      </c>
      <c r="AC52" s="71">
        <v>6</v>
      </c>
      <c r="AD52" s="71" t="s">
        <v>80</v>
      </c>
      <c r="AE52" s="71" t="s">
        <v>80</v>
      </c>
      <c r="AF52" s="71">
        <v>6</v>
      </c>
      <c r="AG52" s="71">
        <v>6</v>
      </c>
      <c r="AH52" s="167"/>
      <c r="AI52" s="199">
        <v>5</v>
      </c>
      <c r="AJ52" s="2"/>
      <c r="AK52" s="168"/>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65"/>
      <c r="BM52" s="165"/>
      <c r="BN52" s="165"/>
      <c r="BO52" s="165"/>
      <c r="BP52" s="165"/>
      <c r="BQ52" s="165"/>
      <c r="BR52" s="165"/>
      <c r="BS52" s="165"/>
      <c r="BT52" s="165"/>
      <c r="BU52" s="165"/>
      <c r="BV52" s="165"/>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c r="EB52" s="165"/>
      <c r="EC52" s="165"/>
      <c r="ED52" s="165"/>
      <c r="EE52" s="165"/>
      <c r="EF52" s="165"/>
      <c r="EG52" s="165"/>
      <c r="EH52" s="165"/>
      <c r="EI52" s="165"/>
      <c r="EJ52" s="165"/>
      <c r="EK52" s="165"/>
      <c r="EL52" s="165"/>
      <c r="EM52" s="165"/>
      <c r="EN52" s="165"/>
      <c r="EO52" s="165"/>
      <c r="EP52" s="165"/>
      <c r="EQ52" s="165"/>
      <c r="ER52" s="165"/>
      <c r="ES52" s="165"/>
      <c r="ET52" s="165"/>
      <c r="EU52" s="165"/>
      <c r="EV52" s="165"/>
      <c r="EW52" s="165"/>
      <c r="EX52" s="165"/>
      <c r="EY52" s="165"/>
      <c r="EZ52" s="165"/>
      <c r="FA52" s="165"/>
      <c r="FB52" s="165"/>
      <c r="FC52" s="165"/>
      <c r="FD52" s="165"/>
      <c r="FE52" s="165"/>
      <c r="FF52" s="165"/>
      <c r="FG52" s="165"/>
      <c r="FH52" s="165"/>
      <c r="FI52" s="165"/>
      <c r="FJ52" s="165"/>
      <c r="FK52" s="165"/>
      <c r="FL52" s="165"/>
      <c r="FM52" s="165"/>
      <c r="FN52" s="165"/>
      <c r="FO52" s="165"/>
      <c r="FP52" s="165"/>
      <c r="FQ52" s="165"/>
      <c r="FR52" s="165"/>
      <c r="FS52" s="165"/>
      <c r="FT52" s="165"/>
    </row>
    <row r="53" spans="1:176" ht="16.5" thickBot="1" x14ac:dyDescent="0.3">
      <c r="A53" s="1"/>
      <c r="B53" s="1"/>
      <c r="C53" s="1"/>
      <c r="D53" s="1"/>
      <c r="E53" s="1"/>
      <c r="F53" s="1"/>
      <c r="G53" s="1"/>
      <c r="H53" s="1"/>
      <c r="I53" s="1"/>
      <c r="J53" s="1"/>
      <c r="K53" s="1"/>
      <c r="L53" s="168"/>
      <c r="M53" s="2"/>
      <c r="N53" s="2"/>
      <c r="O53" s="168"/>
      <c r="P53" s="2"/>
      <c r="Q53" s="2"/>
      <c r="R53" s="2"/>
      <c r="S53" s="2"/>
      <c r="T53" s="2"/>
      <c r="U53" s="2"/>
      <c r="V53" s="168"/>
      <c r="W53" s="447" t="s">
        <v>90</v>
      </c>
      <c r="X53" s="448"/>
      <c r="Y53" s="215"/>
      <c r="Z53" s="216"/>
      <c r="AA53" s="216"/>
      <c r="AB53" s="216"/>
      <c r="AC53" s="216"/>
      <c r="AD53" s="216"/>
      <c r="AE53" s="216"/>
      <c r="AF53" s="216"/>
      <c r="AG53" s="216"/>
      <c r="AH53" s="167"/>
      <c r="AI53" s="2"/>
      <c r="AJ53" s="2"/>
      <c r="AK53" s="168"/>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M53" s="165"/>
      <c r="BN53" s="165"/>
      <c r="BO53" s="165"/>
      <c r="BP53" s="165"/>
      <c r="BQ53" s="165"/>
      <c r="BR53" s="165"/>
      <c r="BS53" s="165"/>
      <c r="BT53" s="165"/>
      <c r="BU53" s="165"/>
      <c r="BV53" s="165"/>
      <c r="BW53" s="165"/>
      <c r="BX53" s="165"/>
      <c r="BY53" s="165"/>
      <c r="BZ53" s="165"/>
      <c r="CA53" s="165"/>
      <c r="CB53" s="165"/>
      <c r="CC53" s="165"/>
      <c r="CD53" s="165"/>
      <c r="CE53" s="165"/>
      <c r="CF53" s="165"/>
      <c r="CG53" s="165"/>
      <c r="CH53" s="165"/>
      <c r="CI53" s="165"/>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c r="EB53" s="165"/>
      <c r="EC53" s="165"/>
      <c r="ED53" s="165"/>
      <c r="EE53" s="165"/>
      <c r="EF53" s="165"/>
      <c r="EG53" s="165"/>
      <c r="EH53" s="165"/>
      <c r="EI53" s="165"/>
      <c r="EJ53" s="165"/>
      <c r="EK53" s="165"/>
      <c r="EL53" s="165"/>
      <c r="EM53" s="165"/>
      <c r="EN53" s="165"/>
      <c r="EO53" s="165"/>
      <c r="EP53" s="165"/>
      <c r="EQ53" s="165"/>
      <c r="ER53" s="165"/>
      <c r="ES53" s="165"/>
      <c r="ET53" s="165"/>
      <c r="EU53" s="165"/>
      <c r="EV53" s="165"/>
      <c r="EW53" s="165"/>
      <c r="EX53" s="165"/>
      <c r="EY53" s="165"/>
      <c r="EZ53" s="165"/>
      <c r="FA53" s="165"/>
      <c r="FB53" s="165"/>
      <c r="FC53" s="165"/>
      <c r="FD53" s="165"/>
      <c r="FE53" s="165"/>
      <c r="FF53" s="165"/>
      <c r="FG53" s="165"/>
      <c r="FH53" s="165"/>
      <c r="FI53" s="165"/>
      <c r="FJ53" s="165"/>
      <c r="FK53" s="165"/>
      <c r="FL53" s="165"/>
      <c r="FM53" s="165"/>
      <c r="FN53" s="165"/>
      <c r="FO53" s="165"/>
      <c r="FP53" s="165"/>
      <c r="FQ53" s="165"/>
      <c r="FR53" s="165"/>
      <c r="FS53" s="165"/>
      <c r="FT53" s="165"/>
    </row>
    <row r="54" spans="1:176" ht="15.75" x14ac:dyDescent="0.25">
      <c r="A54" s="1"/>
      <c r="B54" s="1"/>
      <c r="C54" s="1"/>
      <c r="D54" s="1"/>
      <c r="E54" s="1"/>
      <c r="F54" s="1"/>
      <c r="G54" s="1"/>
      <c r="H54" s="1"/>
      <c r="I54" s="1"/>
      <c r="J54" s="1"/>
      <c r="K54" s="1"/>
      <c r="L54" s="168"/>
      <c r="M54" s="2"/>
      <c r="N54" s="2"/>
      <c r="O54" s="168"/>
      <c r="P54" s="2"/>
      <c r="Q54" s="2"/>
      <c r="R54" s="2"/>
      <c r="S54" s="2"/>
      <c r="T54" s="2"/>
      <c r="U54" s="2"/>
      <c r="V54" s="168"/>
      <c r="W54" s="190"/>
      <c r="X54" s="190"/>
      <c r="Y54" s="190"/>
      <c r="Z54" s="190"/>
      <c r="AA54" s="190"/>
      <c r="AB54" s="190"/>
      <c r="AC54" s="190"/>
      <c r="AD54" s="190"/>
      <c r="AE54" s="190"/>
      <c r="AF54" s="190"/>
      <c r="AG54" s="190"/>
      <c r="AH54" s="190"/>
      <c r="AI54" s="190"/>
      <c r="AJ54" s="190"/>
      <c r="AK54" s="168"/>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M54" s="165"/>
      <c r="BN54" s="165"/>
      <c r="BO54" s="165"/>
      <c r="BP54" s="165"/>
      <c r="BQ54" s="165"/>
      <c r="BR54" s="165"/>
      <c r="BS54" s="165"/>
      <c r="BT54" s="165"/>
      <c r="BU54" s="165"/>
      <c r="BV54" s="165"/>
      <c r="BW54" s="165"/>
      <c r="BX54" s="165"/>
      <c r="BY54" s="165"/>
      <c r="BZ54" s="165"/>
      <c r="CA54" s="165"/>
      <c r="CB54" s="165"/>
      <c r="CC54" s="165"/>
      <c r="CD54" s="165"/>
      <c r="CE54" s="165"/>
      <c r="CF54" s="165"/>
      <c r="CG54" s="165"/>
      <c r="CH54" s="165"/>
      <c r="CI54" s="165"/>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c r="DH54" s="165"/>
      <c r="DI54" s="165"/>
      <c r="DJ54" s="165"/>
      <c r="DK54" s="165"/>
      <c r="DL54" s="165"/>
      <c r="DM54" s="165"/>
      <c r="DN54" s="165"/>
      <c r="DO54" s="165"/>
      <c r="DP54" s="165"/>
      <c r="DQ54" s="165"/>
      <c r="DR54" s="165"/>
      <c r="DS54" s="165"/>
      <c r="DT54" s="165"/>
      <c r="DU54" s="165"/>
      <c r="DV54" s="165"/>
      <c r="DW54" s="165"/>
      <c r="DX54" s="165"/>
      <c r="DY54" s="165"/>
      <c r="DZ54" s="165"/>
      <c r="EA54" s="165"/>
      <c r="EB54" s="165"/>
      <c r="EC54" s="165"/>
      <c r="ED54" s="165"/>
      <c r="EE54" s="165"/>
      <c r="EF54" s="165"/>
      <c r="EG54" s="165"/>
      <c r="EH54" s="165"/>
      <c r="EI54" s="165"/>
      <c r="EJ54" s="165"/>
      <c r="EK54" s="165"/>
      <c r="EL54" s="165"/>
      <c r="EM54" s="165"/>
      <c r="EN54" s="165"/>
      <c r="EO54" s="165"/>
      <c r="EP54" s="165"/>
      <c r="EQ54" s="165"/>
      <c r="ER54" s="165"/>
      <c r="ES54" s="165"/>
      <c r="ET54" s="165"/>
      <c r="EU54" s="165"/>
      <c r="EV54" s="165"/>
      <c r="EW54" s="165"/>
      <c r="EX54" s="165"/>
      <c r="EY54" s="165"/>
      <c r="EZ54" s="165"/>
      <c r="FA54" s="165"/>
      <c r="FB54" s="165"/>
      <c r="FC54" s="165"/>
      <c r="FD54" s="165"/>
      <c r="FE54" s="165"/>
      <c r="FF54" s="165"/>
      <c r="FG54" s="165"/>
      <c r="FH54" s="165"/>
      <c r="FI54" s="165"/>
      <c r="FJ54" s="165"/>
      <c r="FK54" s="165"/>
      <c r="FL54" s="165"/>
      <c r="FM54" s="165"/>
      <c r="FN54" s="165"/>
      <c r="FO54" s="165"/>
      <c r="FP54" s="165"/>
      <c r="FQ54" s="165"/>
      <c r="FR54" s="165"/>
      <c r="FS54" s="165"/>
      <c r="FT54" s="165"/>
    </row>
    <row r="55" spans="1:176" ht="15.75" x14ac:dyDescent="0.25">
      <c r="A55" s="1"/>
      <c r="B55" s="1"/>
      <c r="C55" s="1"/>
      <c r="D55" s="1"/>
      <c r="E55" s="1"/>
      <c r="F55" s="1"/>
      <c r="G55" s="1"/>
      <c r="H55" s="1"/>
      <c r="I55" s="1"/>
      <c r="J55" s="1"/>
      <c r="K55" s="1"/>
      <c r="L55" s="168"/>
      <c r="M55" s="2"/>
      <c r="N55" s="2"/>
      <c r="O55" s="168"/>
      <c r="P55" s="2"/>
      <c r="Q55" s="2"/>
      <c r="R55" s="2"/>
      <c r="S55" s="2"/>
      <c r="T55" s="2"/>
      <c r="U55" s="2"/>
      <c r="V55" s="168"/>
      <c r="W55" s="190"/>
      <c r="X55" s="190"/>
      <c r="Y55" s="190"/>
      <c r="Z55" s="190"/>
      <c r="AA55" s="190"/>
      <c r="AB55" s="190"/>
      <c r="AC55" s="190"/>
      <c r="AD55" s="190"/>
      <c r="AE55" s="190"/>
      <c r="AF55" s="190"/>
      <c r="AG55" s="190"/>
      <c r="AH55" s="190"/>
      <c r="AI55" s="190"/>
      <c r="AJ55" s="190"/>
      <c r="AK55" s="168"/>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M55" s="165"/>
      <c r="BN55" s="165"/>
      <c r="BO55" s="165"/>
      <c r="BP55" s="165"/>
      <c r="BQ55" s="165"/>
      <c r="BR55" s="165"/>
      <c r="BS55" s="165"/>
      <c r="BT55" s="165"/>
      <c r="BU55" s="165"/>
      <c r="BV55" s="165"/>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c r="EB55" s="165"/>
      <c r="EC55" s="165"/>
      <c r="ED55" s="165"/>
      <c r="EE55" s="165"/>
      <c r="EF55" s="165"/>
      <c r="EG55" s="165"/>
      <c r="EH55" s="165"/>
      <c r="EI55" s="165"/>
      <c r="EJ55" s="165"/>
      <c r="EK55" s="165"/>
      <c r="EL55" s="165"/>
      <c r="EM55" s="165"/>
      <c r="EN55" s="165"/>
      <c r="EO55" s="165"/>
      <c r="EP55" s="165"/>
      <c r="EQ55" s="165"/>
      <c r="ER55" s="165"/>
      <c r="ES55" s="165"/>
      <c r="ET55" s="165"/>
      <c r="EU55" s="165"/>
      <c r="EV55" s="165"/>
      <c r="EW55" s="165"/>
      <c r="EX55" s="165"/>
      <c r="EY55" s="165"/>
      <c r="EZ55" s="165"/>
      <c r="FA55" s="165"/>
      <c r="FB55" s="165"/>
      <c r="FC55" s="165"/>
      <c r="FD55" s="165"/>
      <c r="FE55" s="165"/>
      <c r="FF55" s="165"/>
      <c r="FG55" s="165"/>
      <c r="FH55" s="165"/>
      <c r="FI55" s="165"/>
      <c r="FJ55" s="165"/>
      <c r="FK55" s="165"/>
      <c r="FL55" s="165"/>
      <c r="FM55" s="165"/>
      <c r="FN55" s="165"/>
      <c r="FO55" s="165"/>
      <c r="FP55" s="165"/>
      <c r="FQ55" s="165"/>
      <c r="FR55" s="165"/>
      <c r="FS55" s="165"/>
      <c r="FT55" s="165"/>
    </row>
    <row r="56" spans="1:176" ht="15.75" x14ac:dyDescent="0.25">
      <c r="A56" s="1"/>
      <c r="B56" s="1"/>
      <c r="C56" s="1"/>
      <c r="D56" s="1"/>
      <c r="E56" s="1"/>
      <c r="F56" s="1"/>
      <c r="G56" s="1"/>
      <c r="H56" s="1"/>
      <c r="I56" s="1"/>
      <c r="J56" s="1"/>
      <c r="K56" s="1"/>
      <c r="L56" s="168"/>
      <c r="M56" s="1"/>
      <c r="N56" s="1"/>
      <c r="O56" s="168"/>
      <c r="P56" s="2"/>
      <c r="Q56" s="2"/>
      <c r="R56" s="2"/>
      <c r="S56" s="2"/>
      <c r="T56" s="2"/>
      <c r="U56" s="2"/>
      <c r="V56" s="168"/>
      <c r="W56" s="190"/>
      <c r="X56" s="190"/>
      <c r="Y56" s="190"/>
      <c r="Z56" s="190"/>
      <c r="AA56" s="190"/>
      <c r="AB56" s="190"/>
      <c r="AC56" s="190"/>
      <c r="AD56" s="190"/>
      <c r="AE56" s="190"/>
      <c r="AF56" s="190"/>
      <c r="AG56" s="190"/>
      <c r="AH56" s="190"/>
      <c r="AI56" s="190"/>
      <c r="AJ56" s="190"/>
      <c r="AK56" s="168"/>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M56" s="165"/>
      <c r="BN56" s="165"/>
      <c r="BO56" s="165"/>
      <c r="BP56" s="165"/>
      <c r="BQ56" s="165"/>
      <c r="BR56" s="165"/>
      <c r="BS56" s="165"/>
      <c r="BT56" s="165"/>
      <c r="BU56" s="165"/>
      <c r="BV56" s="16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c r="EB56" s="165"/>
      <c r="EC56" s="165"/>
      <c r="ED56" s="165"/>
      <c r="EE56" s="165"/>
      <c r="EF56" s="165"/>
      <c r="EG56" s="165"/>
      <c r="EH56" s="165"/>
      <c r="EI56" s="165"/>
      <c r="EJ56" s="165"/>
      <c r="EK56" s="165"/>
      <c r="EL56" s="165"/>
      <c r="EM56" s="165"/>
      <c r="EN56" s="165"/>
      <c r="EO56" s="165"/>
      <c r="EP56" s="165"/>
      <c r="EQ56" s="165"/>
      <c r="ER56" s="165"/>
      <c r="ES56" s="165"/>
      <c r="ET56" s="165"/>
      <c r="EU56" s="165"/>
      <c r="EV56" s="165"/>
      <c r="EW56" s="165"/>
      <c r="EX56" s="165"/>
      <c r="EY56" s="165"/>
      <c r="EZ56" s="165"/>
      <c r="FA56" s="165"/>
      <c r="FB56" s="165"/>
      <c r="FC56" s="165"/>
      <c r="FD56" s="165"/>
      <c r="FE56" s="165"/>
      <c r="FF56" s="165"/>
      <c r="FG56" s="165"/>
      <c r="FH56" s="165"/>
      <c r="FI56" s="165"/>
      <c r="FJ56" s="165"/>
      <c r="FK56" s="165"/>
      <c r="FL56" s="165"/>
      <c r="FM56" s="165"/>
      <c r="FN56" s="165"/>
      <c r="FO56" s="165"/>
      <c r="FP56" s="165"/>
      <c r="FQ56" s="165"/>
      <c r="FR56" s="165"/>
      <c r="FS56" s="165"/>
      <c r="FT56" s="165"/>
    </row>
    <row r="57" spans="1:176" ht="15.75" x14ac:dyDescent="0.25">
      <c r="A57" s="1"/>
      <c r="B57" s="1"/>
      <c r="C57" s="1"/>
      <c r="D57" s="1"/>
      <c r="E57" s="1"/>
      <c r="F57" s="1"/>
      <c r="G57" s="1"/>
      <c r="H57" s="1"/>
      <c r="I57" s="1"/>
      <c r="J57" s="1"/>
      <c r="K57" s="1"/>
      <c r="L57" s="168"/>
      <c r="M57" s="1"/>
      <c r="N57" s="1"/>
      <c r="O57" s="168"/>
      <c r="P57" s="2"/>
      <c r="Q57" s="2"/>
      <c r="R57" s="2"/>
      <c r="S57" s="2"/>
      <c r="T57" s="2"/>
      <c r="U57" s="2"/>
      <c r="V57" s="168"/>
      <c r="W57" s="2"/>
      <c r="X57" s="2"/>
      <c r="Y57" s="2"/>
      <c r="Z57" s="2"/>
      <c r="AA57" s="2"/>
      <c r="AB57" s="2"/>
      <c r="AC57" s="2"/>
      <c r="AD57" s="2"/>
      <c r="AE57" s="2"/>
      <c r="AF57" s="2"/>
      <c r="AG57" s="2"/>
      <c r="AH57" s="2"/>
      <c r="AI57" s="2"/>
      <c r="AJ57" s="2"/>
      <c r="AK57" s="168"/>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M57" s="165"/>
      <c r="BN57" s="165"/>
      <c r="BO57" s="165"/>
      <c r="BP57" s="165"/>
      <c r="BQ57" s="165"/>
      <c r="BR57" s="165"/>
      <c r="BS57" s="165"/>
      <c r="BT57" s="165"/>
      <c r="BU57" s="165"/>
      <c r="BV57" s="165"/>
      <c r="BW57" s="165"/>
      <c r="BX57" s="165"/>
      <c r="BY57" s="165"/>
      <c r="BZ57" s="165"/>
      <c r="CA57" s="165"/>
      <c r="CB57" s="165"/>
      <c r="CC57" s="165"/>
      <c r="CD57" s="165"/>
      <c r="CE57" s="165"/>
      <c r="CF57" s="165"/>
      <c r="CG57" s="165"/>
      <c r="CH57" s="165"/>
      <c r="CI57" s="165"/>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c r="DH57" s="165"/>
      <c r="DI57" s="165"/>
      <c r="DJ57" s="165"/>
      <c r="DK57" s="165"/>
      <c r="DL57" s="165"/>
      <c r="DM57" s="165"/>
      <c r="DN57" s="165"/>
      <c r="DO57" s="165"/>
      <c r="DP57" s="165"/>
      <c r="DQ57" s="165"/>
      <c r="DR57" s="165"/>
      <c r="DS57" s="165"/>
      <c r="DT57" s="165"/>
      <c r="DU57" s="165"/>
      <c r="DV57" s="165"/>
      <c r="DW57" s="165"/>
      <c r="DX57" s="165"/>
      <c r="DY57" s="165"/>
      <c r="DZ57" s="165"/>
      <c r="EA57" s="165"/>
      <c r="EB57" s="165"/>
      <c r="EC57" s="165"/>
      <c r="ED57" s="165"/>
      <c r="EE57" s="165"/>
      <c r="EF57" s="165"/>
      <c r="EG57" s="165"/>
      <c r="EH57" s="165"/>
      <c r="EI57" s="165"/>
      <c r="EJ57" s="165"/>
      <c r="EK57" s="165"/>
      <c r="EL57" s="165"/>
      <c r="EM57" s="165"/>
      <c r="EN57" s="165"/>
      <c r="EO57" s="165"/>
      <c r="EP57" s="165"/>
      <c r="EQ57" s="165"/>
      <c r="ER57" s="165"/>
      <c r="ES57" s="165"/>
      <c r="ET57" s="165"/>
      <c r="EU57" s="165"/>
      <c r="EV57" s="165"/>
      <c r="EW57" s="165"/>
      <c r="EX57" s="165"/>
      <c r="EY57" s="165"/>
      <c r="EZ57" s="165"/>
      <c r="FA57" s="165"/>
      <c r="FB57" s="165"/>
      <c r="FC57" s="165"/>
      <c r="FD57" s="165"/>
      <c r="FE57" s="165"/>
      <c r="FF57" s="165"/>
      <c r="FG57" s="165"/>
      <c r="FH57" s="165"/>
      <c r="FI57" s="165"/>
      <c r="FJ57" s="165"/>
      <c r="FK57" s="165"/>
      <c r="FL57" s="165"/>
      <c r="FM57" s="165"/>
      <c r="FN57" s="165"/>
      <c r="FO57" s="165"/>
      <c r="FP57" s="165"/>
      <c r="FQ57" s="165"/>
      <c r="FR57" s="165"/>
      <c r="FS57" s="165"/>
      <c r="FT57" s="165"/>
    </row>
    <row r="58" spans="1:176" ht="15.75" x14ac:dyDescent="0.25">
      <c r="A58" s="1"/>
      <c r="B58" s="1"/>
      <c r="C58" s="1"/>
      <c r="D58" s="1"/>
      <c r="E58" s="1"/>
      <c r="F58" s="1"/>
      <c r="G58" s="1"/>
      <c r="H58" s="1"/>
      <c r="I58" s="1"/>
      <c r="J58" s="1"/>
      <c r="K58" s="1"/>
      <c r="L58" s="168"/>
      <c r="BM58" s="165"/>
      <c r="BN58" s="165"/>
      <c r="BO58" s="165"/>
      <c r="BP58" s="165"/>
      <c r="BQ58" s="165"/>
      <c r="BR58" s="165"/>
      <c r="BS58" s="165"/>
      <c r="BT58" s="165"/>
      <c r="BU58" s="165"/>
      <c r="BV58" s="165"/>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c r="DH58" s="165"/>
      <c r="DI58" s="165"/>
      <c r="DJ58" s="165"/>
      <c r="DK58" s="165"/>
      <c r="DL58" s="165"/>
      <c r="DM58" s="165"/>
      <c r="DN58" s="165"/>
      <c r="DO58" s="165"/>
      <c r="DP58" s="165"/>
      <c r="DQ58" s="165"/>
      <c r="DR58" s="165"/>
      <c r="DS58" s="165"/>
      <c r="DT58" s="165"/>
      <c r="DU58" s="165"/>
      <c r="DV58" s="165"/>
      <c r="DW58" s="165"/>
      <c r="DX58" s="165"/>
      <c r="DY58" s="165"/>
      <c r="DZ58" s="165"/>
      <c r="EA58" s="165"/>
      <c r="EB58" s="165"/>
      <c r="EC58" s="165"/>
      <c r="ED58" s="165"/>
      <c r="EE58" s="165"/>
      <c r="EF58" s="165"/>
      <c r="EG58" s="165"/>
      <c r="EH58" s="165"/>
      <c r="EI58" s="165"/>
      <c r="EJ58" s="165"/>
      <c r="EK58" s="165"/>
      <c r="EL58" s="165"/>
      <c r="EM58" s="165"/>
      <c r="EN58" s="165"/>
      <c r="EO58" s="165"/>
      <c r="EP58" s="165"/>
      <c r="EQ58" s="165"/>
      <c r="ER58" s="165"/>
      <c r="ES58" s="165"/>
      <c r="ET58" s="165"/>
      <c r="EU58" s="165"/>
      <c r="EV58" s="165"/>
      <c r="EW58" s="165"/>
      <c r="EX58" s="165"/>
      <c r="EY58" s="165"/>
      <c r="EZ58" s="165"/>
      <c r="FA58" s="165"/>
      <c r="FB58" s="165"/>
      <c r="FC58" s="165"/>
      <c r="FD58" s="165"/>
      <c r="FE58" s="165"/>
      <c r="FF58" s="165"/>
      <c r="FG58" s="165"/>
      <c r="FH58" s="165"/>
      <c r="FI58" s="165"/>
      <c r="FJ58" s="165"/>
      <c r="FK58" s="165"/>
      <c r="FL58" s="165"/>
      <c r="FM58" s="165"/>
      <c r="FN58" s="165"/>
      <c r="FO58" s="165"/>
      <c r="FP58" s="165"/>
      <c r="FQ58" s="165"/>
      <c r="FR58" s="165"/>
      <c r="FS58" s="165"/>
      <c r="FT58" s="165"/>
    </row>
    <row r="59" spans="1:176" ht="15.75" x14ac:dyDescent="0.25">
      <c r="A59" s="1"/>
      <c r="B59" s="1"/>
      <c r="C59" s="1"/>
      <c r="D59" s="1"/>
      <c r="E59" s="1"/>
      <c r="F59" s="1"/>
      <c r="G59" s="1"/>
      <c r="H59" s="1"/>
      <c r="I59" s="1"/>
      <c r="J59" s="1"/>
      <c r="K59" s="1"/>
      <c r="L59" s="168"/>
      <c r="BM59" s="165"/>
      <c r="BN59" s="165"/>
      <c r="BO59" s="165"/>
      <c r="BP59" s="165"/>
      <c r="BQ59" s="165"/>
      <c r="BR59" s="165"/>
      <c r="BS59" s="165"/>
      <c r="BT59" s="165"/>
      <c r="BU59" s="165"/>
      <c r="BV59" s="165"/>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c r="EB59" s="165"/>
      <c r="EC59" s="165"/>
      <c r="ED59" s="165"/>
      <c r="EE59" s="165"/>
      <c r="EF59" s="165"/>
      <c r="EG59" s="165"/>
      <c r="EH59" s="165"/>
      <c r="EI59" s="165"/>
      <c r="EJ59" s="165"/>
      <c r="EK59" s="165"/>
      <c r="EL59" s="165"/>
      <c r="EM59" s="165"/>
      <c r="EN59" s="165"/>
      <c r="EO59" s="165"/>
      <c r="EP59" s="165"/>
      <c r="EQ59" s="165"/>
      <c r="ER59" s="165"/>
      <c r="ES59" s="165"/>
      <c r="ET59" s="165"/>
      <c r="EU59" s="165"/>
      <c r="EV59" s="165"/>
      <c r="EW59" s="165"/>
      <c r="EX59" s="165"/>
      <c r="EY59" s="165"/>
      <c r="EZ59" s="165"/>
      <c r="FA59" s="165"/>
      <c r="FB59" s="165"/>
      <c r="FC59" s="165"/>
      <c r="FD59" s="165"/>
      <c r="FE59" s="165"/>
      <c r="FF59" s="165"/>
      <c r="FG59" s="165"/>
      <c r="FH59" s="165"/>
      <c r="FI59" s="165"/>
      <c r="FJ59" s="165"/>
      <c r="FK59" s="165"/>
      <c r="FL59" s="165"/>
      <c r="FM59" s="165"/>
      <c r="FN59" s="165"/>
      <c r="FO59" s="165"/>
      <c r="FP59" s="165"/>
      <c r="FQ59" s="165"/>
      <c r="FR59" s="165"/>
      <c r="FS59" s="165"/>
      <c r="FT59" s="165"/>
    </row>
    <row r="60" spans="1:176" x14ac:dyDescent="0.25">
      <c r="A60" s="1"/>
      <c r="B60" s="1"/>
      <c r="C60" s="1"/>
      <c r="D60" s="1"/>
      <c r="E60" s="1"/>
      <c r="F60" s="1"/>
      <c r="G60" s="1"/>
      <c r="H60" s="1"/>
      <c r="I60" s="1"/>
      <c r="J60" s="1"/>
      <c r="K60" s="1"/>
      <c r="L60" s="168"/>
    </row>
    <row r="61" spans="1:176" x14ac:dyDescent="0.25">
      <c r="A61" s="1"/>
      <c r="B61" s="1"/>
      <c r="C61" s="1"/>
      <c r="D61" s="1"/>
      <c r="E61" s="1"/>
      <c r="F61" s="1"/>
      <c r="G61" s="1"/>
      <c r="H61" s="1"/>
      <c r="I61" s="1"/>
      <c r="J61" s="1"/>
      <c r="K61" s="1"/>
      <c r="L61" s="168"/>
    </row>
    <row r="62" spans="1:176" x14ac:dyDescent="0.25">
      <c r="A62" s="1"/>
      <c r="B62" s="1"/>
      <c r="C62" s="1"/>
      <c r="D62" s="1"/>
      <c r="E62" s="1"/>
      <c r="F62" s="1"/>
      <c r="G62" s="1"/>
      <c r="H62" s="1"/>
      <c r="I62" s="1"/>
      <c r="J62" s="1"/>
      <c r="K62" s="1"/>
      <c r="L62" s="168"/>
    </row>
    <row r="63" spans="1:176" x14ac:dyDescent="0.25">
      <c r="A63" s="1"/>
      <c r="B63" s="1"/>
      <c r="C63" s="1"/>
      <c r="D63" s="1"/>
      <c r="E63" s="1"/>
      <c r="F63" s="1"/>
      <c r="G63" s="1"/>
      <c r="H63" s="1"/>
      <c r="I63" s="1"/>
      <c r="J63" s="1"/>
      <c r="K63" s="1"/>
      <c r="L63" s="168"/>
    </row>
    <row r="64" spans="1:176" x14ac:dyDescent="0.25">
      <c r="A64" s="1"/>
      <c r="B64" s="1"/>
      <c r="C64" s="1"/>
      <c r="D64" s="1"/>
      <c r="E64" s="1"/>
      <c r="F64" s="1"/>
      <c r="G64" s="1"/>
      <c r="H64" s="1"/>
      <c r="I64" s="1"/>
      <c r="J64" s="1"/>
      <c r="K64" s="1"/>
      <c r="L64" s="168"/>
    </row>
    <row r="65" spans="1:64" x14ac:dyDescent="0.25">
      <c r="A65" s="1"/>
      <c r="B65" s="1"/>
      <c r="C65" s="1"/>
      <c r="D65" s="1"/>
      <c r="E65" s="1"/>
      <c r="F65" s="1"/>
      <c r="G65" s="1"/>
      <c r="H65" s="1"/>
      <c r="I65" s="1"/>
      <c r="J65" s="1"/>
      <c r="K65" s="1"/>
      <c r="L65" s="168"/>
    </row>
    <row r="66" spans="1:64" x14ac:dyDescent="0.25">
      <c r="A66" s="1"/>
      <c r="B66" s="1"/>
      <c r="C66" s="1"/>
      <c r="D66" s="1"/>
      <c r="E66" s="1"/>
      <c r="F66" s="1"/>
      <c r="G66" s="1"/>
      <c r="H66" s="1"/>
      <c r="I66" s="1"/>
      <c r="J66" s="1"/>
      <c r="K66" s="1"/>
      <c r="L66" s="168"/>
    </row>
    <row r="67" spans="1:64" x14ac:dyDescent="0.25">
      <c r="A67" s="1"/>
      <c r="B67" s="1"/>
      <c r="C67" s="1"/>
      <c r="D67" s="1"/>
      <c r="E67" s="1"/>
      <c r="F67" s="1"/>
      <c r="G67" s="1"/>
      <c r="H67" s="1"/>
      <c r="I67" s="1"/>
      <c r="J67" s="1"/>
      <c r="K67" s="1"/>
      <c r="L67" s="168"/>
    </row>
    <row r="68" spans="1:64" x14ac:dyDescent="0.25">
      <c r="A68" s="1"/>
      <c r="B68" s="1"/>
      <c r="C68" s="1"/>
      <c r="D68" s="1"/>
      <c r="E68" s="1"/>
      <c r="F68" s="1"/>
      <c r="G68" s="1"/>
      <c r="H68" s="1"/>
      <c r="I68" s="1"/>
      <c r="J68" s="1"/>
      <c r="K68" s="1"/>
      <c r="L68" s="168"/>
    </row>
    <row r="69" spans="1:64" x14ac:dyDescent="0.25">
      <c r="A69" s="1"/>
      <c r="B69" s="1"/>
      <c r="C69" s="1"/>
      <c r="D69" s="1"/>
      <c r="E69" s="1"/>
      <c r="F69" s="1"/>
      <c r="G69" s="1"/>
      <c r="H69" s="1"/>
      <c r="I69" s="1"/>
      <c r="J69" s="1"/>
      <c r="K69" s="1"/>
      <c r="L69" s="168"/>
    </row>
    <row r="70" spans="1:64" x14ac:dyDescent="0.25">
      <c r="A70" s="1"/>
      <c r="B70" s="1"/>
      <c r="C70" s="1"/>
      <c r="D70" s="1"/>
      <c r="E70" s="1"/>
      <c r="F70" s="1"/>
      <c r="G70" s="1"/>
      <c r="H70" s="1"/>
      <c r="I70" s="1"/>
      <c r="J70" s="1"/>
      <c r="K70" s="1"/>
      <c r="L70" s="168"/>
    </row>
    <row r="71" spans="1:64" x14ac:dyDescent="0.25">
      <c r="A71" s="1"/>
      <c r="B71" s="1"/>
      <c r="C71" s="1"/>
      <c r="D71" s="1"/>
      <c r="E71" s="1"/>
      <c r="F71" s="1"/>
      <c r="G71" s="1"/>
      <c r="H71" s="1"/>
      <c r="I71" s="1"/>
      <c r="J71" s="1"/>
      <c r="K71" s="1"/>
      <c r="L71" s="168"/>
    </row>
    <row r="72" spans="1:64" ht="15.75" x14ac:dyDescent="0.25">
      <c r="A72" s="1"/>
      <c r="B72" s="1"/>
      <c r="C72" s="1"/>
      <c r="D72" s="1"/>
      <c r="E72" s="1"/>
      <c r="F72" s="1"/>
      <c r="G72" s="1"/>
      <c r="H72" s="1"/>
      <c r="I72" s="1"/>
      <c r="J72" s="1"/>
      <c r="K72" s="1"/>
      <c r="L72" s="168"/>
      <c r="BL72" s="165"/>
    </row>
    <row r="73" spans="1:64" x14ac:dyDescent="0.25">
      <c r="A73" s="1"/>
      <c r="B73" s="1"/>
      <c r="C73" s="1"/>
      <c r="D73" s="1"/>
      <c r="E73" s="1"/>
      <c r="F73" s="1"/>
      <c r="G73" s="1"/>
      <c r="H73" s="1"/>
      <c r="I73" s="1"/>
      <c r="J73" s="1"/>
      <c r="K73" s="1"/>
      <c r="L73" s="168"/>
    </row>
    <row r="74" spans="1:64" x14ac:dyDescent="0.25">
      <c r="A74" s="1"/>
      <c r="B74" s="1"/>
      <c r="C74" s="1"/>
      <c r="D74" s="1"/>
      <c r="E74" s="1"/>
      <c r="F74" s="1"/>
      <c r="G74" s="1"/>
      <c r="H74" s="1"/>
      <c r="I74" s="1"/>
      <c r="J74" s="1"/>
      <c r="K74" s="1"/>
      <c r="L74" s="168"/>
    </row>
    <row r="75" spans="1:64" x14ac:dyDescent="0.25">
      <c r="A75" s="1"/>
      <c r="B75" s="1"/>
      <c r="C75" s="1"/>
      <c r="D75" s="1"/>
      <c r="E75" s="1"/>
      <c r="F75" s="1"/>
      <c r="G75" s="1"/>
      <c r="H75" s="1"/>
      <c r="I75" s="1"/>
      <c r="J75" s="1"/>
      <c r="K75" s="1"/>
      <c r="L75" s="168"/>
    </row>
    <row r="76" spans="1:64" x14ac:dyDescent="0.25">
      <c r="A76" s="1"/>
      <c r="B76" s="1"/>
      <c r="C76" s="1"/>
      <c r="D76" s="1"/>
      <c r="E76" s="1"/>
      <c r="F76" s="1"/>
      <c r="G76" s="1"/>
      <c r="H76" s="1"/>
      <c r="I76" s="1"/>
      <c r="J76" s="1"/>
      <c r="K76" s="1"/>
      <c r="L76" s="168"/>
    </row>
    <row r="77" spans="1:64" x14ac:dyDescent="0.25">
      <c r="A77" s="1"/>
      <c r="B77" s="1"/>
      <c r="C77" s="1"/>
      <c r="D77" s="1"/>
      <c r="E77" s="1"/>
      <c r="F77" s="1"/>
      <c r="G77" s="1"/>
      <c r="H77" s="1"/>
      <c r="I77" s="1"/>
      <c r="J77" s="1"/>
      <c r="K77" s="1"/>
      <c r="L77" s="168"/>
    </row>
    <row r="78" spans="1:64" x14ac:dyDescent="0.25">
      <c r="A78" s="1"/>
      <c r="B78" s="1"/>
      <c r="C78" s="1"/>
      <c r="D78" s="1"/>
      <c r="E78" s="1"/>
      <c r="F78" s="1"/>
      <c r="G78" s="1"/>
      <c r="H78" s="1"/>
      <c r="I78" s="1"/>
      <c r="J78" s="1"/>
      <c r="K78" s="1"/>
      <c r="L78" s="168"/>
    </row>
    <row r="79" spans="1:64" x14ac:dyDescent="0.25">
      <c r="A79" s="1"/>
      <c r="B79" s="1"/>
      <c r="C79" s="1"/>
      <c r="D79" s="1"/>
      <c r="E79" s="1"/>
      <c r="F79" s="1"/>
      <c r="G79" s="1"/>
      <c r="H79" s="1"/>
      <c r="I79" s="1"/>
      <c r="J79" s="1"/>
      <c r="K79" s="1"/>
      <c r="L79" s="168"/>
    </row>
    <row r="80" spans="1:64" x14ac:dyDescent="0.25">
      <c r="A80" s="1"/>
      <c r="B80" s="1"/>
      <c r="C80" s="1"/>
      <c r="D80" s="1"/>
      <c r="E80" s="1"/>
      <c r="F80" s="1"/>
      <c r="G80" s="1"/>
      <c r="H80" s="1"/>
      <c r="I80" s="1"/>
      <c r="J80" s="1"/>
      <c r="K80" s="1"/>
      <c r="L80" s="168"/>
    </row>
    <row r="81" spans="1:12" x14ac:dyDescent="0.25">
      <c r="A81" s="1"/>
      <c r="B81" s="1"/>
      <c r="C81" s="1"/>
      <c r="D81" s="1"/>
      <c r="E81" s="1"/>
      <c r="F81" s="1"/>
      <c r="G81" s="1"/>
      <c r="H81" s="1"/>
      <c r="I81" s="1"/>
      <c r="J81" s="1"/>
      <c r="K81" s="1"/>
      <c r="L81" s="168"/>
    </row>
    <row r="82" spans="1:12" x14ac:dyDescent="0.25">
      <c r="A82" s="1"/>
      <c r="B82" s="1"/>
      <c r="C82" s="1"/>
      <c r="D82" s="1"/>
      <c r="E82" s="1"/>
      <c r="F82" s="1"/>
      <c r="G82" s="1"/>
      <c r="H82" s="1"/>
      <c r="I82" s="1"/>
      <c r="J82" s="1"/>
      <c r="K82" s="1"/>
      <c r="L82" s="168"/>
    </row>
    <row r="83" spans="1:12" x14ac:dyDescent="0.25">
      <c r="A83" s="1"/>
      <c r="B83" s="1"/>
      <c r="C83" s="1"/>
      <c r="D83" s="1"/>
      <c r="E83" s="1"/>
      <c r="F83" s="1"/>
      <c r="G83" s="1"/>
      <c r="H83" s="1"/>
      <c r="I83" s="1"/>
      <c r="J83" s="1"/>
      <c r="K83" s="1"/>
      <c r="L83" s="168"/>
    </row>
    <row r="84" spans="1:12" x14ac:dyDescent="0.25">
      <c r="A84" s="1"/>
      <c r="B84" s="1"/>
      <c r="C84" s="1"/>
      <c r="D84" s="1"/>
      <c r="E84" s="1"/>
      <c r="F84" s="1"/>
      <c r="G84" s="1"/>
      <c r="H84" s="1"/>
      <c r="I84" s="1"/>
      <c r="J84" s="1"/>
      <c r="K84" s="1"/>
      <c r="L84" s="168"/>
    </row>
    <row r="85" spans="1:12" x14ac:dyDescent="0.25">
      <c r="A85" s="1"/>
      <c r="B85" s="1"/>
      <c r="C85" s="1"/>
      <c r="D85" s="1"/>
      <c r="E85" s="1"/>
      <c r="F85" s="1"/>
      <c r="G85" s="1"/>
      <c r="H85" s="1"/>
      <c r="I85" s="1"/>
      <c r="J85" s="1"/>
      <c r="K85" s="1"/>
      <c r="L85" s="168"/>
    </row>
    <row r="86" spans="1:12" x14ac:dyDescent="0.25">
      <c r="A86" s="1"/>
      <c r="B86" s="1"/>
      <c r="C86" s="1"/>
      <c r="D86" s="1"/>
      <c r="E86" s="1"/>
      <c r="F86" s="1"/>
      <c r="G86" s="1"/>
      <c r="H86" s="1"/>
      <c r="I86" s="1"/>
      <c r="J86" s="1"/>
      <c r="K86" s="1"/>
      <c r="L86" s="168"/>
    </row>
    <row r="87" spans="1:12" x14ac:dyDescent="0.25">
      <c r="A87" s="1"/>
      <c r="B87" s="1"/>
      <c r="C87" s="1"/>
      <c r="D87" s="1"/>
      <c r="E87" s="1"/>
      <c r="F87" s="1"/>
      <c r="G87" s="1"/>
      <c r="H87" s="1"/>
      <c r="I87" s="1"/>
      <c r="J87" s="1"/>
      <c r="K87" s="1"/>
      <c r="L87" s="168"/>
    </row>
    <row r="88" spans="1:12" x14ac:dyDescent="0.25">
      <c r="A88" s="1"/>
      <c r="B88" s="1"/>
      <c r="C88" s="1"/>
      <c r="D88" s="1"/>
      <c r="E88" s="1"/>
      <c r="F88" s="1"/>
      <c r="G88" s="1"/>
      <c r="H88" s="1"/>
      <c r="I88" s="1"/>
      <c r="J88" s="1"/>
      <c r="K88" s="1"/>
      <c r="L88" s="168"/>
    </row>
    <row r="89" spans="1:12" x14ac:dyDescent="0.25">
      <c r="A89" s="1"/>
      <c r="B89" s="1"/>
      <c r="C89" s="1"/>
      <c r="D89" s="1"/>
      <c r="E89" s="1"/>
      <c r="F89" s="1"/>
      <c r="G89" s="1"/>
      <c r="H89" s="1"/>
      <c r="I89" s="1"/>
      <c r="J89" s="1"/>
      <c r="K89" s="1"/>
      <c r="L89" s="168"/>
    </row>
    <row r="90" spans="1:12" x14ac:dyDescent="0.25">
      <c r="A90" s="1"/>
      <c r="B90" s="1"/>
      <c r="C90" s="1"/>
      <c r="D90" s="1"/>
      <c r="E90" s="1"/>
      <c r="F90" s="1"/>
      <c r="G90" s="1"/>
      <c r="H90" s="1"/>
      <c r="I90" s="1"/>
      <c r="J90" s="1"/>
      <c r="K90" s="1"/>
      <c r="L90" s="168"/>
    </row>
    <row r="91" spans="1:12" x14ac:dyDescent="0.25">
      <c r="A91" s="1"/>
      <c r="B91" s="1"/>
      <c r="C91" s="1"/>
      <c r="D91" s="1"/>
      <c r="E91" s="1"/>
      <c r="F91" s="1"/>
      <c r="G91" s="1"/>
      <c r="H91" s="1"/>
      <c r="I91" s="1"/>
      <c r="J91" s="1"/>
      <c r="K91" s="1"/>
      <c r="L91" s="168"/>
    </row>
    <row r="92" spans="1:12" x14ac:dyDescent="0.25">
      <c r="A92" s="1"/>
      <c r="B92" s="1"/>
      <c r="C92" s="1"/>
      <c r="D92" s="1"/>
      <c r="E92" s="1"/>
      <c r="F92" s="1"/>
      <c r="G92" s="1"/>
      <c r="H92" s="1"/>
      <c r="I92" s="1"/>
      <c r="J92" s="1"/>
      <c r="K92" s="1"/>
      <c r="L92" s="168"/>
    </row>
    <row r="93" spans="1:12" x14ac:dyDescent="0.25">
      <c r="A93" s="1"/>
      <c r="B93" s="1"/>
      <c r="C93" s="1"/>
      <c r="D93" s="1"/>
      <c r="E93" s="1"/>
      <c r="F93" s="1"/>
      <c r="G93" s="1"/>
      <c r="H93" s="1"/>
      <c r="I93" s="1"/>
      <c r="J93" s="1"/>
      <c r="K93" s="1"/>
      <c r="L93" s="168"/>
    </row>
    <row r="94" spans="1:12" x14ac:dyDescent="0.25">
      <c r="A94" s="1"/>
      <c r="B94" s="1"/>
      <c r="C94" s="1"/>
      <c r="D94" s="1"/>
      <c r="E94" s="1"/>
      <c r="F94" s="1"/>
      <c r="G94" s="1"/>
      <c r="H94" s="1"/>
      <c r="I94" s="1"/>
      <c r="J94" s="1"/>
      <c r="K94" s="1"/>
      <c r="L94" s="168"/>
    </row>
    <row r="95" spans="1:12" x14ac:dyDescent="0.25">
      <c r="A95" s="1"/>
      <c r="B95" s="1"/>
      <c r="C95" s="1"/>
      <c r="D95" s="1"/>
      <c r="E95" s="1"/>
      <c r="F95" s="1"/>
      <c r="G95" s="1"/>
      <c r="H95" s="1"/>
      <c r="I95" s="1"/>
      <c r="J95" s="1"/>
      <c r="K95" s="1"/>
      <c r="L95" s="168"/>
    </row>
    <row r="96" spans="1:12" x14ac:dyDescent="0.25">
      <c r="A96" s="1"/>
      <c r="B96" s="1"/>
      <c r="C96" s="1"/>
      <c r="D96" s="1"/>
      <c r="E96" s="1"/>
      <c r="F96" s="1"/>
      <c r="G96" s="1"/>
      <c r="H96" s="1"/>
      <c r="I96" s="1"/>
      <c r="J96" s="1"/>
      <c r="K96" s="1"/>
      <c r="L96" s="168"/>
    </row>
    <row r="97" spans="1:12" x14ac:dyDescent="0.25">
      <c r="A97" s="1"/>
      <c r="B97" s="1"/>
      <c r="C97" s="1"/>
      <c r="D97" s="1"/>
      <c r="E97" s="1"/>
      <c r="F97" s="1"/>
      <c r="G97" s="1"/>
      <c r="H97" s="1"/>
      <c r="I97" s="1"/>
      <c r="J97" s="1"/>
      <c r="K97" s="1"/>
      <c r="L97" s="168"/>
    </row>
    <row r="98" spans="1:12" x14ac:dyDescent="0.25">
      <c r="A98" s="1"/>
      <c r="B98" s="1"/>
      <c r="C98" s="1"/>
      <c r="D98" s="1"/>
      <c r="E98" s="1"/>
      <c r="F98" s="1"/>
      <c r="G98" s="1"/>
      <c r="H98" s="1"/>
      <c r="I98" s="1"/>
      <c r="J98" s="1"/>
      <c r="K98" s="1"/>
      <c r="L98" s="168"/>
    </row>
    <row r="99" spans="1:12" x14ac:dyDescent="0.25">
      <c r="A99" s="1"/>
      <c r="B99" s="1"/>
      <c r="C99" s="1"/>
      <c r="D99" s="1"/>
      <c r="E99" s="1"/>
      <c r="F99" s="1"/>
      <c r="G99" s="1"/>
      <c r="H99" s="1"/>
      <c r="I99" s="1"/>
      <c r="J99" s="1"/>
      <c r="K99" s="1"/>
      <c r="L99" s="168"/>
    </row>
    <row r="100" spans="1:12" x14ac:dyDescent="0.25">
      <c r="A100" s="1"/>
      <c r="B100" s="1"/>
      <c r="C100" s="1"/>
      <c r="D100" s="1"/>
      <c r="E100" s="1"/>
      <c r="F100" s="1"/>
      <c r="G100" s="1"/>
      <c r="H100" s="1"/>
      <c r="I100" s="1"/>
      <c r="J100" s="1"/>
      <c r="K100" s="1"/>
      <c r="L100" s="168"/>
    </row>
    <row r="101" spans="1:12" x14ac:dyDescent="0.25">
      <c r="A101" s="1"/>
      <c r="B101" s="1"/>
      <c r="C101" s="1"/>
      <c r="D101" s="1"/>
      <c r="E101" s="1"/>
      <c r="F101" s="1"/>
      <c r="G101" s="1"/>
      <c r="H101" s="1"/>
      <c r="I101" s="1"/>
      <c r="J101" s="1"/>
      <c r="K101" s="1"/>
      <c r="L101" s="168"/>
    </row>
    <row r="102" spans="1:12" x14ac:dyDescent="0.25">
      <c r="A102" s="1"/>
      <c r="B102" s="1"/>
      <c r="C102" s="1"/>
      <c r="D102" s="1"/>
      <c r="E102" s="1"/>
      <c r="F102" s="1"/>
      <c r="G102" s="1"/>
      <c r="H102" s="1"/>
      <c r="I102" s="1"/>
      <c r="J102" s="1"/>
      <c r="K102" s="1"/>
      <c r="L102" s="168"/>
    </row>
    <row r="103" spans="1:12" x14ac:dyDescent="0.25">
      <c r="A103" s="1"/>
      <c r="B103" s="1"/>
      <c r="C103" s="1"/>
      <c r="D103" s="1"/>
      <c r="E103" s="1"/>
      <c r="F103" s="1"/>
      <c r="G103" s="1"/>
      <c r="H103" s="1"/>
      <c r="I103" s="1"/>
      <c r="J103" s="1"/>
      <c r="K103" s="1"/>
      <c r="L103" s="168"/>
    </row>
    <row r="104" spans="1:12" x14ac:dyDescent="0.25">
      <c r="A104" s="1"/>
      <c r="B104" s="1"/>
      <c r="C104" s="1"/>
      <c r="D104" s="1"/>
      <c r="E104" s="1"/>
      <c r="F104" s="1"/>
      <c r="G104" s="1"/>
      <c r="H104" s="1"/>
      <c r="I104" s="1"/>
      <c r="J104" s="1"/>
      <c r="K104" s="1"/>
      <c r="L104" s="168"/>
    </row>
    <row r="105" spans="1:12" x14ac:dyDescent="0.25">
      <c r="A105" s="1"/>
      <c r="B105" s="1"/>
      <c r="C105" s="1"/>
      <c r="D105" s="1"/>
      <c r="E105" s="1"/>
      <c r="F105" s="1"/>
      <c r="G105" s="1"/>
      <c r="H105" s="1"/>
      <c r="I105" s="1"/>
      <c r="J105" s="1"/>
      <c r="K105" s="1"/>
      <c r="L105" s="168"/>
    </row>
    <row r="106" spans="1:12" x14ac:dyDescent="0.25">
      <c r="A106" s="1"/>
      <c r="B106" s="1"/>
      <c r="C106" s="1"/>
      <c r="D106" s="1"/>
      <c r="E106" s="1"/>
      <c r="F106" s="1"/>
      <c r="G106" s="1"/>
      <c r="H106" s="1"/>
      <c r="I106" s="1"/>
      <c r="J106" s="1"/>
      <c r="K106" s="1"/>
      <c r="L106" s="168"/>
    </row>
    <row r="107" spans="1:12" x14ac:dyDescent="0.25">
      <c r="A107" s="1"/>
      <c r="B107" s="1"/>
      <c r="C107" s="1"/>
      <c r="D107" s="1"/>
      <c r="E107" s="1"/>
      <c r="F107" s="1"/>
      <c r="G107" s="1"/>
      <c r="H107" s="1"/>
      <c r="I107" s="1"/>
      <c r="J107" s="1"/>
      <c r="K107" s="1"/>
      <c r="L107" s="168"/>
    </row>
    <row r="108" spans="1:12" x14ac:dyDescent="0.25">
      <c r="A108" s="1"/>
      <c r="B108" s="1"/>
      <c r="C108" s="1"/>
      <c r="D108" s="1"/>
      <c r="E108" s="1"/>
      <c r="F108" s="1"/>
      <c r="G108" s="1"/>
      <c r="H108" s="1"/>
      <c r="I108" s="1"/>
      <c r="J108" s="1"/>
      <c r="K108" s="1"/>
      <c r="L108" s="168"/>
    </row>
    <row r="109" spans="1:12" x14ac:dyDescent="0.25">
      <c r="A109" s="1"/>
      <c r="B109" s="1"/>
      <c r="C109" s="1"/>
      <c r="D109" s="1"/>
      <c r="E109" s="1"/>
      <c r="F109" s="1"/>
      <c r="G109" s="1"/>
      <c r="H109" s="1"/>
      <c r="I109" s="1"/>
      <c r="J109" s="1"/>
      <c r="K109" s="1"/>
      <c r="L109" s="168"/>
    </row>
    <row r="110" spans="1:12" x14ac:dyDescent="0.25">
      <c r="A110" s="1"/>
      <c r="B110" s="1"/>
      <c r="C110" s="1"/>
      <c r="D110" s="1"/>
      <c r="E110" s="1"/>
      <c r="F110" s="1"/>
      <c r="G110" s="1"/>
      <c r="H110" s="1"/>
      <c r="I110" s="1"/>
      <c r="J110" s="1"/>
      <c r="K110" s="1"/>
      <c r="L110" s="168"/>
    </row>
    <row r="111" spans="1:12" x14ac:dyDescent="0.25">
      <c r="A111" s="1"/>
      <c r="B111" s="1"/>
      <c r="C111" s="1"/>
      <c r="D111" s="1"/>
      <c r="E111" s="1"/>
      <c r="F111" s="1"/>
      <c r="G111" s="1"/>
      <c r="H111" s="1"/>
      <c r="I111" s="1"/>
      <c r="J111" s="1"/>
      <c r="K111" s="1"/>
      <c r="L111" s="168"/>
    </row>
    <row r="112" spans="1:12" x14ac:dyDescent="0.25">
      <c r="A112" s="1"/>
      <c r="B112" s="1"/>
      <c r="C112" s="1"/>
      <c r="D112" s="1"/>
      <c r="E112" s="1"/>
      <c r="F112" s="1"/>
      <c r="G112" s="1"/>
      <c r="H112" s="1"/>
      <c r="I112" s="1"/>
      <c r="J112" s="1"/>
      <c r="K112" s="1"/>
      <c r="L112" s="168"/>
    </row>
    <row r="113" spans="1:12" x14ac:dyDescent="0.25">
      <c r="A113" s="1"/>
      <c r="B113" s="1"/>
      <c r="C113" s="1"/>
      <c r="D113" s="1"/>
      <c r="E113" s="1"/>
      <c r="F113" s="1"/>
      <c r="G113" s="1"/>
      <c r="H113" s="1"/>
      <c r="I113" s="1"/>
      <c r="J113" s="1"/>
      <c r="K113" s="1"/>
      <c r="L113" s="168"/>
    </row>
    <row r="114" spans="1:12" x14ac:dyDescent="0.25">
      <c r="A114" s="1"/>
      <c r="B114" s="1"/>
      <c r="C114" s="1"/>
      <c r="D114" s="1"/>
      <c r="E114" s="1"/>
      <c r="F114" s="1"/>
      <c r="G114" s="1"/>
      <c r="H114" s="1"/>
      <c r="I114" s="1"/>
      <c r="J114" s="1"/>
      <c r="K114" s="1"/>
      <c r="L114" s="168"/>
    </row>
    <row r="115" spans="1:12" x14ac:dyDescent="0.25">
      <c r="A115" s="1"/>
      <c r="B115" s="1"/>
      <c r="C115" s="1"/>
      <c r="D115" s="1"/>
      <c r="E115" s="1"/>
      <c r="F115" s="1"/>
      <c r="G115" s="1"/>
      <c r="H115" s="1"/>
      <c r="I115" s="1"/>
      <c r="J115" s="1"/>
      <c r="K115" s="1"/>
      <c r="L115" s="168"/>
    </row>
    <row r="116" spans="1:12" x14ac:dyDescent="0.25">
      <c r="A116" s="1"/>
      <c r="B116" s="1"/>
      <c r="C116" s="1"/>
      <c r="D116" s="1"/>
      <c r="E116" s="1"/>
      <c r="F116" s="1"/>
      <c r="G116" s="1"/>
      <c r="H116" s="1"/>
      <c r="I116" s="1"/>
      <c r="J116" s="1"/>
      <c r="K116" s="1"/>
      <c r="L116" s="168"/>
    </row>
    <row r="117" spans="1:12" x14ac:dyDescent="0.25">
      <c r="A117" s="1"/>
      <c r="B117" s="1"/>
      <c r="C117" s="1"/>
      <c r="D117" s="1"/>
      <c r="E117" s="1"/>
      <c r="F117" s="1"/>
      <c r="G117" s="1"/>
      <c r="H117" s="1"/>
      <c r="I117" s="1"/>
      <c r="J117" s="1"/>
      <c r="K117" s="1"/>
      <c r="L117" s="168"/>
    </row>
    <row r="118" spans="1:12" x14ac:dyDescent="0.25">
      <c r="A118" s="1"/>
      <c r="B118" s="1"/>
      <c r="C118" s="1"/>
      <c r="D118" s="1"/>
      <c r="E118" s="1"/>
      <c r="F118" s="1"/>
      <c r="G118" s="1"/>
      <c r="H118" s="1"/>
      <c r="I118" s="1"/>
      <c r="J118" s="1"/>
      <c r="K118" s="1"/>
      <c r="L118" s="168"/>
    </row>
    <row r="119" spans="1:12" x14ac:dyDescent="0.25">
      <c r="A119" s="1"/>
      <c r="B119" s="1"/>
      <c r="C119" s="1"/>
      <c r="D119" s="1"/>
      <c r="E119" s="1"/>
      <c r="F119" s="1"/>
      <c r="G119" s="1"/>
      <c r="H119" s="1"/>
      <c r="I119" s="1"/>
      <c r="J119" s="1"/>
      <c r="K119" s="1"/>
      <c r="L119" s="168"/>
    </row>
    <row r="120" spans="1:12" x14ac:dyDescent="0.25">
      <c r="A120" s="1"/>
      <c r="B120" s="1"/>
      <c r="C120" s="1"/>
      <c r="D120" s="1"/>
      <c r="E120" s="1"/>
      <c r="F120" s="1"/>
      <c r="G120" s="1"/>
      <c r="H120" s="1"/>
      <c r="I120" s="1"/>
      <c r="J120" s="1"/>
      <c r="K120" s="1"/>
      <c r="L120" s="168"/>
    </row>
    <row r="121" spans="1:12" x14ac:dyDescent="0.25">
      <c r="A121" s="1"/>
      <c r="B121" s="1"/>
      <c r="C121" s="1"/>
      <c r="D121" s="1"/>
      <c r="E121" s="1"/>
      <c r="F121" s="1"/>
      <c r="G121" s="1"/>
      <c r="H121" s="1"/>
      <c r="I121" s="1"/>
      <c r="J121" s="1"/>
      <c r="K121" s="1"/>
      <c r="L121" s="168"/>
    </row>
    <row r="122" spans="1:12" x14ac:dyDescent="0.25">
      <c r="A122" s="1"/>
      <c r="B122" s="1"/>
      <c r="C122" s="1"/>
      <c r="D122" s="1"/>
      <c r="E122" s="1"/>
      <c r="F122" s="1"/>
      <c r="G122" s="1"/>
      <c r="H122" s="1"/>
      <c r="I122" s="1"/>
      <c r="J122" s="1"/>
      <c r="K122" s="1"/>
      <c r="L122" s="168"/>
    </row>
    <row r="123" spans="1:12" x14ac:dyDescent="0.25">
      <c r="A123" s="1"/>
      <c r="B123" s="1"/>
      <c r="C123" s="1"/>
      <c r="D123" s="1"/>
      <c r="E123" s="1"/>
      <c r="F123" s="1"/>
      <c r="G123" s="1"/>
      <c r="H123" s="1"/>
      <c r="I123" s="1"/>
      <c r="J123" s="1"/>
      <c r="K123" s="1"/>
      <c r="L123" s="168"/>
    </row>
    <row r="124" spans="1:12" x14ac:dyDescent="0.25">
      <c r="A124" s="1"/>
      <c r="B124" s="1"/>
      <c r="C124" s="1"/>
      <c r="D124" s="1"/>
      <c r="E124" s="1"/>
      <c r="F124" s="1"/>
      <c r="G124" s="1"/>
      <c r="H124" s="1"/>
      <c r="I124" s="1"/>
      <c r="J124" s="1"/>
      <c r="K124" s="1"/>
      <c r="L124" s="168"/>
    </row>
    <row r="125" spans="1:12" x14ac:dyDescent="0.25">
      <c r="A125" s="1"/>
      <c r="B125" s="1"/>
      <c r="C125" s="1"/>
      <c r="D125" s="1"/>
      <c r="E125" s="1"/>
      <c r="F125" s="1"/>
      <c r="G125" s="1"/>
      <c r="H125" s="1"/>
      <c r="I125" s="1"/>
      <c r="J125" s="1"/>
      <c r="K125" s="1"/>
      <c r="L125" s="168"/>
    </row>
    <row r="126" spans="1:12" x14ac:dyDescent="0.25">
      <c r="A126" s="1"/>
      <c r="B126" s="1"/>
      <c r="C126" s="1"/>
      <c r="D126" s="1"/>
      <c r="E126" s="1"/>
      <c r="F126" s="1"/>
      <c r="G126" s="1"/>
      <c r="H126" s="1"/>
      <c r="I126" s="1"/>
      <c r="J126" s="1"/>
      <c r="K126" s="1"/>
      <c r="L126" s="168"/>
    </row>
    <row r="127" spans="1:12" x14ac:dyDescent="0.25">
      <c r="A127" s="1"/>
      <c r="B127" s="1"/>
      <c r="C127" s="1"/>
      <c r="D127" s="1"/>
      <c r="E127" s="1"/>
      <c r="F127" s="1"/>
      <c r="G127" s="1"/>
      <c r="H127" s="1"/>
      <c r="I127" s="1"/>
      <c r="J127" s="1"/>
      <c r="K127" s="1"/>
      <c r="L127" s="168"/>
    </row>
    <row r="128" spans="1:12" x14ac:dyDescent="0.25">
      <c r="A128" s="1"/>
      <c r="B128" s="1"/>
      <c r="C128" s="1"/>
      <c r="D128" s="1"/>
      <c r="E128" s="1"/>
      <c r="F128" s="1"/>
      <c r="G128" s="1"/>
      <c r="H128" s="1"/>
      <c r="I128" s="1"/>
      <c r="J128" s="1"/>
      <c r="K128" s="1"/>
      <c r="L128" s="168"/>
    </row>
    <row r="129" spans="1:12" x14ac:dyDescent="0.25">
      <c r="A129" s="1"/>
      <c r="B129" s="1"/>
      <c r="C129" s="1"/>
      <c r="D129" s="1"/>
      <c r="E129" s="1"/>
      <c r="F129" s="1"/>
      <c r="G129" s="1"/>
      <c r="H129" s="1"/>
      <c r="I129" s="1"/>
      <c r="J129" s="1"/>
      <c r="K129" s="1"/>
      <c r="L129" s="168"/>
    </row>
    <row r="130" spans="1:12" x14ac:dyDescent="0.25">
      <c r="A130" s="1"/>
      <c r="B130" s="1"/>
      <c r="C130" s="1"/>
      <c r="D130" s="1"/>
      <c r="E130" s="1"/>
      <c r="F130" s="1"/>
      <c r="G130" s="1"/>
      <c r="H130" s="1"/>
      <c r="I130" s="1"/>
      <c r="J130" s="1"/>
      <c r="K130" s="1"/>
      <c r="L130" s="168"/>
    </row>
    <row r="131" spans="1:12" x14ac:dyDescent="0.25">
      <c r="A131" s="1"/>
      <c r="B131" s="1"/>
      <c r="C131" s="1"/>
      <c r="D131" s="1"/>
      <c r="E131" s="1"/>
      <c r="F131" s="1"/>
      <c r="G131" s="1"/>
      <c r="H131" s="1"/>
      <c r="I131" s="1"/>
      <c r="J131" s="1"/>
      <c r="K131" s="1"/>
      <c r="L131" s="168"/>
    </row>
    <row r="132" spans="1:12" x14ac:dyDescent="0.25">
      <c r="A132" s="1"/>
      <c r="B132" s="1"/>
      <c r="C132" s="1"/>
      <c r="D132" s="1"/>
      <c r="E132" s="1"/>
      <c r="F132" s="1"/>
      <c r="G132" s="1"/>
      <c r="H132" s="1"/>
      <c r="I132" s="1"/>
      <c r="J132" s="1"/>
      <c r="K132" s="1"/>
      <c r="L132" s="168"/>
    </row>
    <row r="133" spans="1:12" x14ac:dyDescent="0.25">
      <c r="A133" s="1"/>
      <c r="B133" s="1"/>
      <c r="C133" s="1"/>
      <c r="D133" s="1"/>
      <c r="E133" s="1"/>
      <c r="F133" s="1"/>
      <c r="G133" s="1"/>
      <c r="H133" s="1"/>
      <c r="I133" s="1"/>
      <c r="J133" s="1"/>
      <c r="K133" s="1"/>
      <c r="L133" s="168"/>
    </row>
    <row r="134" spans="1:12" x14ac:dyDescent="0.25">
      <c r="A134" s="1"/>
      <c r="B134" s="1"/>
      <c r="C134" s="1"/>
      <c r="D134" s="1"/>
      <c r="E134" s="1"/>
      <c r="F134" s="1"/>
      <c r="G134" s="1"/>
      <c r="H134" s="1"/>
      <c r="I134" s="1"/>
      <c r="J134" s="1"/>
      <c r="K134" s="1"/>
      <c r="L134" s="168"/>
    </row>
    <row r="135" spans="1:12" x14ac:dyDescent="0.25">
      <c r="A135" s="1"/>
      <c r="B135" s="1"/>
      <c r="C135" s="1"/>
      <c r="D135" s="1"/>
      <c r="E135" s="1"/>
      <c r="F135" s="1"/>
      <c r="G135" s="1"/>
      <c r="H135" s="1"/>
      <c r="I135" s="1"/>
      <c r="J135" s="1"/>
      <c r="K135" s="1"/>
      <c r="L135" s="168"/>
    </row>
    <row r="136" spans="1:12" x14ac:dyDescent="0.25">
      <c r="A136" s="1"/>
      <c r="B136" s="1"/>
      <c r="C136" s="1"/>
      <c r="D136" s="1"/>
      <c r="E136" s="1"/>
      <c r="F136" s="1"/>
      <c r="G136" s="1"/>
      <c r="H136" s="1"/>
      <c r="I136" s="1"/>
      <c r="J136" s="1"/>
      <c r="K136" s="1"/>
      <c r="L136" s="168"/>
    </row>
    <row r="137" spans="1:12" x14ac:dyDescent="0.25">
      <c r="A137" s="1"/>
      <c r="B137" s="1"/>
      <c r="C137" s="1"/>
      <c r="D137" s="1"/>
      <c r="E137" s="1"/>
      <c r="F137" s="1"/>
      <c r="G137" s="1"/>
      <c r="H137" s="1"/>
      <c r="I137" s="1"/>
      <c r="J137" s="1"/>
      <c r="K137" s="1"/>
      <c r="L137" s="168"/>
    </row>
    <row r="138" spans="1:12" x14ac:dyDescent="0.25">
      <c r="A138" s="1"/>
      <c r="B138" s="1"/>
      <c r="C138" s="1"/>
      <c r="D138" s="1"/>
      <c r="E138" s="1"/>
      <c r="F138" s="1"/>
      <c r="G138" s="1"/>
      <c r="H138" s="1"/>
      <c r="I138" s="1"/>
      <c r="J138" s="1"/>
      <c r="K138" s="1"/>
      <c r="L138" s="168"/>
    </row>
    <row r="139" spans="1:12" x14ac:dyDescent="0.25">
      <c r="A139" s="1"/>
      <c r="B139" s="1"/>
      <c r="C139" s="1"/>
      <c r="D139" s="1"/>
      <c r="E139" s="1"/>
      <c r="F139" s="1"/>
      <c r="G139" s="1"/>
      <c r="H139" s="1"/>
      <c r="I139" s="1"/>
      <c r="J139" s="1"/>
      <c r="K139" s="1"/>
      <c r="L139" s="168"/>
    </row>
    <row r="140" spans="1:12" x14ac:dyDescent="0.25">
      <c r="A140" s="1"/>
      <c r="B140" s="1"/>
      <c r="C140" s="1"/>
      <c r="D140" s="1"/>
      <c r="E140" s="1"/>
      <c r="F140" s="1"/>
      <c r="G140" s="1"/>
      <c r="H140" s="1"/>
      <c r="I140" s="1"/>
      <c r="J140" s="1"/>
      <c r="K140" s="1"/>
      <c r="L140" s="168"/>
    </row>
    <row r="141" spans="1:12" x14ac:dyDescent="0.25">
      <c r="A141" s="1"/>
      <c r="B141" s="1"/>
      <c r="C141" s="1"/>
      <c r="D141" s="1"/>
      <c r="E141" s="1"/>
      <c r="F141" s="1"/>
      <c r="G141" s="1"/>
      <c r="H141" s="1"/>
      <c r="I141" s="1"/>
      <c r="J141" s="1"/>
      <c r="K141" s="1"/>
      <c r="L141" s="168"/>
    </row>
    <row r="142" spans="1:12" x14ac:dyDescent="0.25">
      <c r="A142" s="1"/>
      <c r="B142" s="1"/>
      <c r="C142" s="1"/>
      <c r="D142" s="1"/>
      <c r="E142" s="1"/>
      <c r="F142" s="1"/>
      <c r="G142" s="1"/>
      <c r="H142" s="1"/>
      <c r="I142" s="1"/>
      <c r="J142" s="1"/>
      <c r="K142" s="1"/>
      <c r="L142" s="168"/>
    </row>
    <row r="143" spans="1:12" x14ac:dyDescent="0.25">
      <c r="A143" s="1"/>
      <c r="B143" s="1"/>
      <c r="C143" s="1"/>
      <c r="D143" s="1"/>
      <c r="E143" s="1"/>
      <c r="F143" s="1"/>
      <c r="G143" s="1"/>
      <c r="H143" s="1"/>
      <c r="I143" s="1"/>
      <c r="J143" s="1"/>
      <c r="K143" s="1"/>
      <c r="L143" s="168"/>
    </row>
    <row r="144" spans="1:12" x14ac:dyDescent="0.25">
      <c r="A144" s="1"/>
      <c r="B144" s="1"/>
      <c r="C144" s="1"/>
      <c r="D144" s="1"/>
      <c r="E144" s="1"/>
      <c r="F144" s="1"/>
      <c r="G144" s="1"/>
      <c r="H144" s="1"/>
      <c r="I144" s="1"/>
      <c r="J144" s="1"/>
      <c r="K144" s="1"/>
      <c r="L144" s="168"/>
    </row>
    <row r="145" spans="1:12" x14ac:dyDescent="0.25">
      <c r="A145" s="1"/>
      <c r="B145" s="1"/>
      <c r="C145" s="1"/>
      <c r="D145" s="1"/>
      <c r="E145" s="1"/>
      <c r="F145" s="1"/>
      <c r="G145" s="1"/>
      <c r="H145" s="1"/>
      <c r="I145" s="1"/>
      <c r="J145" s="1"/>
      <c r="K145" s="1"/>
      <c r="L145" s="168"/>
    </row>
    <row r="146" spans="1:12" x14ac:dyDescent="0.25">
      <c r="A146" s="1"/>
      <c r="B146" s="1"/>
      <c r="C146" s="1"/>
      <c r="D146" s="1"/>
      <c r="E146" s="1"/>
      <c r="F146" s="1"/>
      <c r="G146" s="1"/>
      <c r="H146" s="1"/>
      <c r="I146" s="1"/>
      <c r="J146" s="1"/>
      <c r="K146" s="1"/>
      <c r="L146" s="168"/>
    </row>
    <row r="147" spans="1:12" x14ac:dyDescent="0.25">
      <c r="A147" s="1"/>
      <c r="B147" s="1"/>
      <c r="C147" s="1"/>
      <c r="D147" s="1"/>
      <c r="E147" s="1"/>
      <c r="F147" s="1"/>
      <c r="G147" s="1"/>
      <c r="H147" s="1"/>
      <c r="I147" s="1"/>
      <c r="J147" s="1"/>
      <c r="K147" s="1"/>
      <c r="L147" s="168"/>
    </row>
    <row r="148" spans="1:12" x14ac:dyDescent="0.25">
      <c r="A148" s="1"/>
      <c r="B148" s="1"/>
      <c r="C148" s="1"/>
      <c r="D148" s="1"/>
      <c r="E148" s="1"/>
      <c r="F148" s="1"/>
      <c r="G148" s="1"/>
      <c r="H148" s="1"/>
      <c r="I148" s="1"/>
      <c r="J148" s="1"/>
      <c r="K148" s="1"/>
      <c r="L148" s="168"/>
    </row>
    <row r="149" spans="1:12" x14ac:dyDescent="0.25">
      <c r="A149" s="168"/>
      <c r="B149" s="168"/>
      <c r="C149" s="168"/>
      <c r="D149" s="168"/>
      <c r="E149" s="168"/>
      <c r="F149" s="168"/>
      <c r="G149" s="168"/>
      <c r="H149" s="168"/>
      <c r="I149" s="168"/>
      <c r="J149" s="168"/>
      <c r="K149" s="168"/>
      <c r="L149" s="168"/>
    </row>
  </sheetData>
  <protectedRanges>
    <protectedRange sqref="X28:X36 X44:X52" name="Περιοχή1_2"/>
  </protectedRanges>
  <mergeCells count="3">
    <mergeCell ref="M1:N1"/>
    <mergeCell ref="M2:N2"/>
    <mergeCell ref="AM29:AY29"/>
  </mergeCells>
  <conditionalFormatting sqref="Y44:AG52">
    <cfRule type="cellIs" dxfId="29" priority="1" operator="equal">
      <formula>" -"</formula>
    </cfRule>
  </conditionalFormatting>
  <conditionalFormatting sqref="Y28:AG36">
    <cfRule type="cellIs" dxfId="28" priority="2" operator="equal">
      <formula>" -"</formula>
    </cfRule>
  </conditionalFormatting>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H79"/>
  <sheetViews>
    <sheetView workbookViewId="0">
      <selection activeCell="G25" sqref="G25"/>
    </sheetView>
  </sheetViews>
  <sheetFormatPr defaultRowHeight="15" x14ac:dyDescent="0.25"/>
  <cols>
    <col min="1" max="1" width="3.42578125" style="3" customWidth="1"/>
    <col min="2" max="2" width="5.28515625" style="3" customWidth="1"/>
    <col min="3" max="3" width="21.28515625" style="3" customWidth="1"/>
    <col min="4" max="4" width="12.42578125" style="3" customWidth="1"/>
    <col min="5" max="5" width="13.5703125" style="3" customWidth="1"/>
    <col min="6" max="6" width="4.85546875" style="3" customWidth="1"/>
    <col min="7" max="7" width="19.140625" style="3" customWidth="1"/>
    <col min="8" max="13" width="5.5703125" style="3" customWidth="1"/>
    <col min="14" max="14" width="6.140625" style="3" bestFit="1" customWidth="1"/>
    <col min="15" max="17" width="5.5703125" style="3" customWidth="1"/>
    <col min="18" max="18" width="16.42578125" style="3" customWidth="1"/>
    <col min="19" max="19" width="23.42578125" style="3" customWidth="1"/>
    <col min="20" max="20" width="2" style="3" customWidth="1"/>
    <col min="21" max="22" width="5.5703125" style="3" customWidth="1"/>
    <col min="23" max="23" width="12.7109375" style="3" bestFit="1" customWidth="1"/>
    <col min="24" max="24" width="5.5703125" style="3" customWidth="1"/>
    <col min="25" max="25" width="11.140625" style="3" bestFit="1" customWidth="1"/>
    <col min="26" max="37" width="5.5703125" style="3" customWidth="1"/>
    <col min="38" max="38" width="9.28515625" style="3" bestFit="1" customWidth="1"/>
    <col min="39" max="39" width="25.5703125" style="3" bestFit="1" customWidth="1"/>
    <col min="40" max="40" width="16" style="3" bestFit="1" customWidth="1"/>
    <col min="41" max="41" width="19.5703125" style="3" bestFit="1" customWidth="1"/>
    <col min="42" max="46" width="5.5703125" style="3" customWidth="1"/>
    <col min="47" max="47" width="5.5703125" style="3" hidden="1" customWidth="1"/>
    <col min="48" max="48" width="16.140625" style="3" hidden="1" customWidth="1"/>
    <col min="49" max="58" width="5.5703125" style="3" hidden="1" customWidth="1"/>
    <col min="59" max="188" width="5.5703125" style="3" customWidth="1"/>
    <col min="189" max="189" width="9" style="3" bestFit="1" customWidth="1"/>
    <col min="190" max="190" width="5.5703125" style="3" customWidth="1"/>
    <col min="191" max="16384" width="9.140625" style="3"/>
  </cols>
  <sheetData>
    <row r="1" spans="1:57" ht="15.75" x14ac:dyDescent="0.25">
      <c r="A1" s="569" t="s">
        <v>0</v>
      </c>
      <c r="B1" s="570"/>
      <c r="C1" s="1"/>
      <c r="D1" s="1"/>
      <c r="E1" s="1"/>
      <c r="F1" s="1"/>
      <c r="G1" s="1"/>
      <c r="H1" s="1"/>
      <c r="I1" s="1"/>
      <c r="J1" s="1"/>
      <c r="K1" s="1"/>
      <c r="L1" s="1"/>
      <c r="M1" s="1"/>
      <c r="N1" s="1"/>
      <c r="O1" s="1"/>
      <c r="P1" s="1"/>
      <c r="Q1" s="1"/>
      <c r="R1" s="1"/>
      <c r="S1" s="1"/>
      <c r="T1" s="1"/>
      <c r="U1" s="2"/>
      <c r="V1" s="1"/>
      <c r="W1" s="1"/>
      <c r="X1" s="1"/>
      <c r="Y1" s="1"/>
      <c r="Z1" s="1"/>
      <c r="AA1" s="1"/>
      <c r="AB1" s="1"/>
      <c r="AC1" s="1"/>
      <c r="AD1" s="1"/>
      <c r="AE1" s="1"/>
      <c r="AF1" s="1"/>
      <c r="AG1" s="1"/>
      <c r="AH1" s="1"/>
      <c r="AI1" s="1"/>
      <c r="AJ1" s="1"/>
      <c r="AK1" s="1"/>
      <c r="AL1" s="1"/>
      <c r="AM1" s="1"/>
      <c r="AN1" s="1"/>
      <c r="AO1" s="1"/>
      <c r="AP1" s="1"/>
    </row>
    <row r="2" spans="1:57" ht="18.75" x14ac:dyDescent="0.3">
      <c r="A2" s="571">
        <v>2023</v>
      </c>
      <c r="B2" s="572"/>
      <c r="C2" s="1"/>
      <c r="D2" s="1"/>
      <c r="E2" s="1"/>
      <c r="F2" s="1"/>
      <c r="G2" s="1"/>
      <c r="H2" s="1"/>
      <c r="I2" s="1"/>
      <c r="J2" s="1"/>
      <c r="K2" s="1"/>
      <c r="L2" s="1"/>
      <c r="M2" s="1"/>
      <c r="N2" s="1"/>
      <c r="O2" s="1"/>
      <c r="P2" s="1"/>
      <c r="Q2" s="1"/>
      <c r="R2" s="1"/>
      <c r="S2" s="1"/>
      <c r="T2" s="1"/>
      <c r="U2" s="2"/>
      <c r="V2" s="1"/>
      <c r="W2" s="1"/>
      <c r="X2" s="1"/>
      <c r="Y2" s="1"/>
      <c r="Z2" s="1"/>
      <c r="AA2" s="1"/>
      <c r="AB2" s="1"/>
      <c r="AC2" s="1"/>
      <c r="AD2" s="1"/>
      <c r="AE2" s="1"/>
      <c r="AF2" s="1"/>
      <c r="AG2" s="1"/>
      <c r="AH2" s="1"/>
      <c r="AI2" s="1"/>
      <c r="AJ2" s="1"/>
      <c r="AK2" s="1"/>
      <c r="AL2" s="1"/>
      <c r="AM2" s="1"/>
      <c r="AN2" s="1"/>
      <c r="AO2" s="1"/>
      <c r="AP2" s="1"/>
      <c r="AV2" s="4"/>
      <c r="AW2" s="5">
        <f t="shared" ref="AW2:BE2" si="0">COUNT(H25:H33)</f>
        <v>5</v>
      </c>
      <c r="AX2" s="5">
        <f t="shared" si="0"/>
        <v>5</v>
      </c>
      <c r="AY2" s="5">
        <f t="shared" si="0"/>
        <v>5</v>
      </c>
      <c r="AZ2" s="5">
        <f t="shared" si="0"/>
        <v>5</v>
      </c>
      <c r="BA2" s="5">
        <f t="shared" si="0"/>
        <v>5</v>
      </c>
      <c r="BB2" s="5">
        <f t="shared" si="0"/>
        <v>5</v>
      </c>
      <c r="BC2" s="5">
        <f t="shared" si="0"/>
        <v>5</v>
      </c>
      <c r="BD2" s="5">
        <f t="shared" si="0"/>
        <v>5</v>
      </c>
      <c r="BE2" s="5">
        <f t="shared" si="0"/>
        <v>5</v>
      </c>
    </row>
    <row r="3" spans="1:57" ht="15.75" x14ac:dyDescent="0.25">
      <c r="A3" s="2"/>
      <c r="B3" s="1"/>
      <c r="C3" s="1"/>
      <c r="D3" s="1"/>
      <c r="E3" s="1"/>
      <c r="F3" s="1"/>
      <c r="G3" s="1"/>
      <c r="H3" s="1"/>
      <c r="I3" s="1"/>
      <c r="J3" s="1"/>
      <c r="K3" s="1"/>
      <c r="L3" s="1"/>
      <c r="M3" s="1"/>
      <c r="N3" s="1"/>
      <c r="O3" s="1"/>
      <c r="P3" s="1"/>
      <c r="Q3" s="1"/>
      <c r="R3" s="1"/>
      <c r="S3" s="1"/>
      <c r="T3" s="1"/>
      <c r="U3" s="2"/>
      <c r="V3" s="1"/>
      <c r="W3" s="1"/>
      <c r="X3" s="1"/>
      <c r="Y3" s="1"/>
      <c r="Z3" s="1"/>
      <c r="AA3" s="1"/>
      <c r="AB3" s="1"/>
      <c r="AC3" s="1"/>
      <c r="AD3" s="1"/>
      <c r="AE3" s="1"/>
      <c r="AF3" s="1"/>
      <c r="AG3" s="1"/>
      <c r="AH3" s="1"/>
      <c r="AI3" s="1"/>
      <c r="AJ3" s="6"/>
      <c r="AK3" s="6"/>
      <c r="AL3" s="1"/>
      <c r="AM3" s="1"/>
      <c r="AN3" s="1"/>
      <c r="AO3" s="1"/>
      <c r="AP3" s="1"/>
      <c r="AV3" s="7">
        <v>1</v>
      </c>
      <c r="AW3" s="8">
        <f t="shared" ref="AW3:BE11" si="1">COUNTIF($C$25:$C$29,H25)</f>
        <v>0</v>
      </c>
      <c r="AX3" s="8">
        <f t="shared" si="1"/>
        <v>0</v>
      </c>
      <c r="AY3" s="8">
        <f t="shared" si="1"/>
        <v>0</v>
      </c>
      <c r="AZ3" s="8">
        <f t="shared" si="1"/>
        <v>0</v>
      </c>
      <c r="BA3" s="8">
        <f t="shared" si="1"/>
        <v>0</v>
      </c>
      <c r="BB3" s="8">
        <f t="shared" si="1"/>
        <v>0</v>
      </c>
      <c r="BC3" s="8">
        <f t="shared" si="1"/>
        <v>0</v>
      </c>
      <c r="BD3" s="8">
        <f t="shared" si="1"/>
        <v>0</v>
      </c>
      <c r="BE3" s="8">
        <f t="shared" si="1"/>
        <v>0</v>
      </c>
    </row>
    <row r="4" spans="1:57" ht="15.75" x14ac:dyDescent="0.25">
      <c r="A4" s="2"/>
      <c r="B4" s="1"/>
      <c r="C4" s="1"/>
      <c r="D4" s="1"/>
      <c r="E4" s="1"/>
      <c r="F4" s="1"/>
      <c r="G4" s="1"/>
      <c r="H4" s="1"/>
      <c r="I4" s="1"/>
      <c r="J4" s="1"/>
      <c r="K4" s="1"/>
      <c r="L4" s="1"/>
      <c r="M4" s="1"/>
      <c r="N4" s="1"/>
      <c r="O4" s="1"/>
      <c r="P4" s="1"/>
      <c r="Q4" s="1"/>
      <c r="R4" s="1"/>
      <c r="S4" s="1"/>
      <c r="T4" s="1"/>
      <c r="U4" s="2"/>
      <c r="V4" s="1"/>
      <c r="W4" s="1"/>
      <c r="X4" s="1"/>
      <c r="Y4" s="1"/>
      <c r="Z4" s="1"/>
      <c r="AA4" s="1"/>
      <c r="AB4" s="1"/>
      <c r="AC4" s="1"/>
      <c r="AD4" s="1"/>
      <c r="AE4" s="1"/>
      <c r="AF4" s="1"/>
      <c r="AG4" s="1"/>
      <c r="AH4" s="1"/>
      <c r="AI4" s="1"/>
      <c r="AJ4" s="6"/>
      <c r="AK4" s="6"/>
      <c r="AL4" s="1"/>
      <c r="AM4" s="1"/>
      <c r="AN4" s="1"/>
      <c r="AO4" s="1"/>
      <c r="AP4" s="1"/>
      <c r="AV4" s="7">
        <f t="shared" ref="AV4:AV11" si="2">AV3+1</f>
        <v>2</v>
      </c>
      <c r="AW4" s="8">
        <f t="shared" si="1"/>
        <v>0</v>
      </c>
      <c r="AX4" s="8">
        <f t="shared" si="1"/>
        <v>0</v>
      </c>
      <c r="AY4" s="8">
        <f t="shared" si="1"/>
        <v>0</v>
      </c>
      <c r="AZ4" s="8">
        <f t="shared" si="1"/>
        <v>0</v>
      </c>
      <c r="BA4" s="8">
        <f t="shared" si="1"/>
        <v>0</v>
      </c>
      <c r="BB4" s="8">
        <f t="shared" si="1"/>
        <v>0</v>
      </c>
      <c r="BC4" s="8">
        <f t="shared" si="1"/>
        <v>0</v>
      </c>
      <c r="BD4" s="8">
        <f t="shared" si="1"/>
        <v>0</v>
      </c>
      <c r="BE4" s="8">
        <f t="shared" si="1"/>
        <v>0</v>
      </c>
    </row>
    <row r="5" spans="1:57" ht="15.75" x14ac:dyDescent="0.25">
      <c r="A5" s="2"/>
      <c r="B5" s="1"/>
      <c r="C5" s="1"/>
      <c r="D5" s="1"/>
      <c r="E5" s="1"/>
      <c r="F5" s="1"/>
      <c r="G5" s="1"/>
      <c r="H5" s="1"/>
      <c r="I5" s="1"/>
      <c r="J5" s="1"/>
      <c r="K5" s="1"/>
      <c r="L5" s="1"/>
      <c r="M5" s="1"/>
      <c r="N5" s="1"/>
      <c r="O5" s="1"/>
      <c r="P5" s="1"/>
      <c r="Q5" s="1"/>
      <c r="R5" s="1"/>
      <c r="S5" s="1"/>
      <c r="T5" s="1"/>
      <c r="U5" s="2"/>
      <c r="V5" s="1"/>
      <c r="W5" s="1"/>
      <c r="X5" s="1"/>
      <c r="Y5" s="1"/>
      <c r="Z5" s="1"/>
      <c r="AA5" s="1"/>
      <c r="AB5" s="1"/>
      <c r="AC5" s="1"/>
      <c r="AD5" s="1"/>
      <c r="AE5" s="1"/>
      <c r="AF5" s="1"/>
      <c r="AG5" s="1"/>
      <c r="AH5" s="1"/>
      <c r="AI5" s="1"/>
      <c r="AJ5" s="6"/>
      <c r="AK5" s="6"/>
      <c r="AL5" s="1"/>
      <c r="AM5" s="1"/>
      <c r="AN5" s="1"/>
      <c r="AO5" s="1"/>
      <c r="AP5" s="1"/>
      <c r="AV5" s="7">
        <f t="shared" si="2"/>
        <v>3</v>
      </c>
      <c r="AW5" s="8">
        <f t="shared" si="1"/>
        <v>0</v>
      </c>
      <c r="AX5" s="8">
        <f t="shared" si="1"/>
        <v>0</v>
      </c>
      <c r="AY5" s="8">
        <f t="shared" si="1"/>
        <v>0</v>
      </c>
      <c r="AZ5" s="8">
        <f t="shared" si="1"/>
        <v>0</v>
      </c>
      <c r="BA5" s="8">
        <f t="shared" si="1"/>
        <v>0</v>
      </c>
      <c r="BB5" s="8">
        <f t="shared" si="1"/>
        <v>0</v>
      </c>
      <c r="BC5" s="8">
        <f t="shared" si="1"/>
        <v>0</v>
      </c>
      <c r="BD5" s="8">
        <f t="shared" si="1"/>
        <v>0</v>
      </c>
      <c r="BE5" s="8">
        <f t="shared" si="1"/>
        <v>0</v>
      </c>
    </row>
    <row r="6" spans="1:57" ht="15.75" x14ac:dyDescent="0.25">
      <c r="A6" s="2"/>
      <c r="B6" s="1"/>
      <c r="C6" s="1"/>
      <c r="D6" s="1"/>
      <c r="E6" s="1"/>
      <c r="F6" s="1"/>
      <c r="G6" s="1"/>
      <c r="H6" s="1"/>
      <c r="I6" s="1"/>
      <c r="J6" s="1"/>
      <c r="K6" s="1"/>
      <c r="L6" s="1"/>
      <c r="M6" s="1"/>
      <c r="N6" s="1"/>
      <c r="O6" s="1"/>
      <c r="P6" s="1"/>
      <c r="Q6" s="1"/>
      <c r="R6" s="1"/>
      <c r="S6" s="1"/>
      <c r="T6" s="1"/>
      <c r="U6" s="2"/>
      <c r="V6" s="1"/>
      <c r="W6" s="1"/>
      <c r="X6" s="1"/>
      <c r="Y6" s="1"/>
      <c r="Z6" s="1"/>
      <c r="AA6" s="1"/>
      <c r="AB6" s="1"/>
      <c r="AC6" s="1"/>
      <c r="AD6" s="1"/>
      <c r="AE6" s="1"/>
      <c r="AF6" s="1"/>
      <c r="AG6" s="1"/>
      <c r="AH6" s="1"/>
      <c r="AI6" s="1"/>
      <c r="AJ6" s="1"/>
      <c r="AK6" s="1"/>
      <c r="AL6" s="9" t="s">
        <v>1</v>
      </c>
      <c r="AM6" s="9" t="s">
        <v>2</v>
      </c>
      <c r="AN6" s="9" t="s">
        <v>3</v>
      </c>
      <c r="AO6" s="9" t="s">
        <v>4</v>
      </c>
      <c r="AP6" s="1"/>
      <c r="AV6" s="7">
        <f t="shared" si="2"/>
        <v>4</v>
      </c>
      <c r="AW6" s="8">
        <f t="shared" si="1"/>
        <v>0</v>
      </c>
      <c r="AX6" s="8">
        <f t="shared" si="1"/>
        <v>0</v>
      </c>
      <c r="AY6" s="8">
        <f t="shared" si="1"/>
        <v>0</v>
      </c>
      <c r="AZ6" s="8">
        <f t="shared" si="1"/>
        <v>0</v>
      </c>
      <c r="BA6" s="8">
        <f t="shared" si="1"/>
        <v>0</v>
      </c>
      <c r="BB6" s="8">
        <f t="shared" si="1"/>
        <v>0</v>
      </c>
      <c r="BC6" s="8">
        <f t="shared" si="1"/>
        <v>0</v>
      </c>
      <c r="BD6" s="8">
        <f t="shared" si="1"/>
        <v>0</v>
      </c>
      <c r="BE6" s="8">
        <f t="shared" si="1"/>
        <v>0</v>
      </c>
    </row>
    <row r="7" spans="1:57" ht="15.75" x14ac:dyDescent="0.25">
      <c r="A7" s="2"/>
      <c r="B7" s="1"/>
      <c r="C7" s="1"/>
      <c r="D7" s="1"/>
      <c r="E7" s="1"/>
      <c r="F7" s="1"/>
      <c r="G7" s="1"/>
      <c r="H7" s="1"/>
      <c r="I7" s="1"/>
      <c r="J7" s="1"/>
      <c r="K7" s="1"/>
      <c r="L7" s="1"/>
      <c r="M7" s="1"/>
      <c r="N7" s="1"/>
      <c r="O7" s="1"/>
      <c r="P7" s="1"/>
      <c r="Q7" s="1"/>
      <c r="R7" s="1"/>
      <c r="S7" s="1"/>
      <c r="T7" s="1"/>
      <c r="U7" s="2"/>
      <c r="V7" s="1"/>
      <c r="W7" s="6"/>
      <c r="X7" s="6"/>
      <c r="Y7" s="6"/>
      <c r="Z7" s="6"/>
      <c r="AA7" s="6"/>
      <c r="AB7" s="6"/>
      <c r="AC7" s="6"/>
      <c r="AD7" s="6"/>
      <c r="AE7" s="6"/>
      <c r="AF7" s="6"/>
      <c r="AG7" s="6"/>
      <c r="AH7" s="6"/>
      <c r="AI7" s="6"/>
      <c r="AJ7" s="1"/>
      <c r="AK7" s="1"/>
      <c r="AL7" s="10" t="s">
        <v>5</v>
      </c>
      <c r="AM7" s="11" t="s">
        <v>6</v>
      </c>
      <c r="AN7" s="9" t="s">
        <v>7</v>
      </c>
      <c r="AO7" s="12" t="s">
        <v>8</v>
      </c>
      <c r="AP7" s="1"/>
      <c r="AV7" s="7">
        <f t="shared" si="2"/>
        <v>5</v>
      </c>
      <c r="AW7" s="8">
        <f t="shared" si="1"/>
        <v>0</v>
      </c>
      <c r="AX7" s="8">
        <f t="shared" si="1"/>
        <v>0</v>
      </c>
      <c r="AY7" s="8">
        <f t="shared" si="1"/>
        <v>0</v>
      </c>
      <c r="AZ7" s="8">
        <f t="shared" si="1"/>
        <v>1</v>
      </c>
      <c r="BA7" s="8">
        <f t="shared" si="1"/>
        <v>1</v>
      </c>
      <c r="BB7" s="8">
        <f t="shared" si="1"/>
        <v>1</v>
      </c>
      <c r="BC7" s="8">
        <f t="shared" si="1"/>
        <v>0</v>
      </c>
      <c r="BD7" s="8">
        <f t="shared" si="1"/>
        <v>1</v>
      </c>
      <c r="BE7" s="8">
        <f t="shared" si="1"/>
        <v>1</v>
      </c>
    </row>
    <row r="8" spans="1:57" ht="15.75" x14ac:dyDescent="0.25">
      <c r="A8" s="2"/>
      <c r="B8" s="1"/>
      <c r="C8" s="1"/>
      <c r="D8" s="1"/>
      <c r="E8" s="1"/>
      <c r="F8" s="1"/>
      <c r="G8" s="1"/>
      <c r="H8" s="1"/>
      <c r="I8" s="1"/>
      <c r="J8" s="1"/>
      <c r="K8" s="1"/>
      <c r="L8" s="1"/>
      <c r="M8" s="1"/>
      <c r="N8" s="1"/>
      <c r="O8" s="1"/>
      <c r="P8" s="1"/>
      <c r="Q8" s="1"/>
      <c r="R8" s="1"/>
      <c r="S8" s="1"/>
      <c r="T8" s="1"/>
      <c r="U8" s="2"/>
      <c r="V8" s="1"/>
      <c r="W8" s="6"/>
      <c r="X8" s="6"/>
      <c r="Y8" s="6"/>
      <c r="Z8" s="6"/>
      <c r="AA8" s="6"/>
      <c r="AB8" s="6"/>
      <c r="AC8" s="6"/>
      <c r="AD8" s="6"/>
      <c r="AE8" s="6"/>
      <c r="AF8" s="6"/>
      <c r="AG8" s="6"/>
      <c r="AH8" s="6"/>
      <c r="AI8" s="6"/>
      <c r="AJ8" s="1"/>
      <c r="AK8" s="1"/>
      <c r="AL8" s="10" t="s">
        <v>9</v>
      </c>
      <c r="AM8" s="9" t="s">
        <v>10</v>
      </c>
      <c r="AN8" s="9" t="s">
        <v>7</v>
      </c>
      <c r="AO8" s="12" t="s">
        <v>11</v>
      </c>
      <c r="AP8" s="1"/>
      <c r="AV8" s="7">
        <f t="shared" si="2"/>
        <v>6</v>
      </c>
      <c r="AW8" s="8">
        <f t="shared" si="1"/>
        <v>1</v>
      </c>
      <c r="AX8" s="8">
        <f t="shared" si="1"/>
        <v>1</v>
      </c>
      <c r="AY8" s="8">
        <f t="shared" si="1"/>
        <v>1</v>
      </c>
      <c r="AZ8" s="8">
        <f t="shared" si="1"/>
        <v>1</v>
      </c>
      <c r="BA8" s="8">
        <f t="shared" si="1"/>
        <v>0</v>
      </c>
      <c r="BB8" s="8">
        <f t="shared" si="1"/>
        <v>0</v>
      </c>
      <c r="BC8" s="8">
        <f t="shared" si="1"/>
        <v>0</v>
      </c>
      <c r="BD8" s="8">
        <f t="shared" si="1"/>
        <v>0</v>
      </c>
      <c r="BE8" s="8">
        <f t="shared" si="1"/>
        <v>1</v>
      </c>
    </row>
    <row r="9" spans="1:57" ht="15.75" x14ac:dyDescent="0.25">
      <c r="A9" s="2"/>
      <c r="B9" s="1"/>
      <c r="C9" s="1"/>
      <c r="D9" s="1"/>
      <c r="E9" s="1"/>
      <c r="F9" s="1"/>
      <c r="G9" s="1"/>
      <c r="H9" s="1"/>
      <c r="I9" s="1"/>
      <c r="J9" s="1"/>
      <c r="K9" s="1"/>
      <c r="L9" s="1"/>
      <c r="M9" s="1"/>
      <c r="N9" s="1"/>
      <c r="O9" s="1"/>
      <c r="P9" s="1"/>
      <c r="Q9" s="1"/>
      <c r="R9" s="1"/>
      <c r="S9" s="1"/>
      <c r="T9" s="1"/>
      <c r="U9" s="2"/>
      <c r="V9" s="13"/>
      <c r="W9" s="6"/>
      <c r="X9" s="6"/>
      <c r="Y9" s="6"/>
      <c r="Z9" s="6"/>
      <c r="AA9" s="6"/>
      <c r="AB9" s="6"/>
      <c r="AC9" s="6"/>
      <c r="AD9" s="6"/>
      <c r="AE9" s="6"/>
      <c r="AF9" s="6"/>
      <c r="AG9" s="6"/>
      <c r="AH9" s="6"/>
      <c r="AI9" s="6"/>
      <c r="AJ9" s="13"/>
      <c r="AK9" s="13"/>
      <c r="AL9" s="10" t="s">
        <v>12</v>
      </c>
      <c r="AM9" s="11" t="s">
        <v>13</v>
      </c>
      <c r="AN9" s="9" t="s">
        <v>14</v>
      </c>
      <c r="AO9" s="12" t="s">
        <v>8</v>
      </c>
      <c r="AP9" s="1"/>
      <c r="AV9" s="7">
        <f t="shared" si="2"/>
        <v>7</v>
      </c>
      <c r="AW9" s="8">
        <f t="shared" si="1"/>
        <v>0</v>
      </c>
      <c r="AX9" s="8">
        <f t="shared" si="1"/>
        <v>1</v>
      </c>
      <c r="AY9" s="8">
        <f t="shared" si="1"/>
        <v>0</v>
      </c>
      <c r="AZ9" s="8">
        <f t="shared" si="1"/>
        <v>0</v>
      </c>
      <c r="BA9" s="8">
        <f t="shared" si="1"/>
        <v>1</v>
      </c>
      <c r="BB9" s="8">
        <f t="shared" si="1"/>
        <v>1</v>
      </c>
      <c r="BC9" s="8">
        <f t="shared" si="1"/>
        <v>1</v>
      </c>
      <c r="BD9" s="8">
        <f t="shared" si="1"/>
        <v>0</v>
      </c>
      <c r="BE9" s="8">
        <f t="shared" si="1"/>
        <v>1</v>
      </c>
    </row>
    <row r="10" spans="1:57" ht="15.75" x14ac:dyDescent="0.25">
      <c r="A10" s="2"/>
      <c r="B10" s="1"/>
      <c r="C10" s="14" t="s">
        <v>15</v>
      </c>
      <c r="D10" s="1"/>
      <c r="E10" s="1"/>
      <c r="F10" s="1"/>
      <c r="G10" s="1"/>
      <c r="H10" s="1"/>
      <c r="I10" s="1"/>
      <c r="J10" s="1"/>
      <c r="K10" s="1"/>
      <c r="L10" s="1"/>
      <c r="M10" s="1"/>
      <c r="N10" s="1"/>
      <c r="O10" s="1"/>
      <c r="P10" s="1"/>
      <c r="Q10" s="1"/>
      <c r="R10" s="1"/>
      <c r="S10" s="1"/>
      <c r="T10" s="1"/>
      <c r="U10" s="2"/>
      <c r="V10" s="13"/>
      <c r="W10" s="6"/>
      <c r="X10" s="6"/>
      <c r="Y10" s="6"/>
      <c r="Z10" s="6"/>
      <c r="AA10" s="6"/>
      <c r="AB10" s="6"/>
      <c r="AC10" s="6"/>
      <c r="AD10" s="6"/>
      <c r="AE10" s="6"/>
      <c r="AF10" s="6"/>
      <c r="AG10" s="6"/>
      <c r="AH10" s="6"/>
      <c r="AI10" s="6"/>
      <c r="AJ10" s="13"/>
      <c r="AK10" s="13"/>
      <c r="AL10" s="10" t="s">
        <v>16</v>
      </c>
      <c r="AM10" s="9" t="s">
        <v>17</v>
      </c>
      <c r="AN10" s="9" t="s">
        <v>7</v>
      </c>
      <c r="AO10" s="12" t="s">
        <v>18</v>
      </c>
      <c r="AP10" s="1"/>
      <c r="AV10" s="7">
        <f t="shared" si="2"/>
        <v>8</v>
      </c>
      <c r="AW10" s="8">
        <f t="shared" si="1"/>
        <v>0</v>
      </c>
      <c r="AX10" s="8">
        <f t="shared" si="1"/>
        <v>0</v>
      </c>
      <c r="AY10" s="8">
        <f t="shared" si="1"/>
        <v>0</v>
      </c>
      <c r="AZ10" s="8">
        <f t="shared" si="1"/>
        <v>1</v>
      </c>
      <c r="BA10" s="8">
        <f t="shared" si="1"/>
        <v>1</v>
      </c>
      <c r="BB10" s="8">
        <f t="shared" si="1"/>
        <v>0</v>
      </c>
      <c r="BC10" s="8">
        <f t="shared" si="1"/>
        <v>1</v>
      </c>
      <c r="BD10" s="8">
        <f t="shared" si="1"/>
        <v>1</v>
      </c>
      <c r="BE10" s="8">
        <f t="shared" si="1"/>
        <v>1</v>
      </c>
    </row>
    <row r="11" spans="1:57" ht="15.75" x14ac:dyDescent="0.25">
      <c r="A11" s="2"/>
      <c r="B11" s="1"/>
      <c r="C11" s="14" t="s">
        <v>19</v>
      </c>
      <c r="D11" s="1"/>
      <c r="E11" s="1"/>
      <c r="F11" s="1"/>
      <c r="G11" s="1"/>
      <c r="H11" s="1"/>
      <c r="I11" s="1"/>
      <c r="J11" s="1"/>
      <c r="K11" s="1"/>
      <c r="L11" s="1"/>
      <c r="M11" s="1"/>
      <c r="N11" s="1"/>
      <c r="O11" s="1"/>
      <c r="P11" s="1"/>
      <c r="Q11" s="1"/>
      <c r="R11" s="1"/>
      <c r="S11" s="1"/>
      <c r="T11" s="1"/>
      <c r="U11" s="2"/>
      <c r="V11" s="13"/>
      <c r="W11" s="6"/>
      <c r="X11" s="6"/>
      <c r="Y11" s="6"/>
      <c r="Z11" s="6"/>
      <c r="AA11" s="6"/>
      <c r="AB11" s="6"/>
      <c r="AC11" s="6"/>
      <c r="AD11" s="6"/>
      <c r="AE11" s="6"/>
      <c r="AF11" s="6"/>
      <c r="AG11" s="6"/>
      <c r="AH11" s="6"/>
      <c r="AI11" s="6"/>
      <c r="AJ11" s="13"/>
      <c r="AK11" s="13"/>
      <c r="AL11" s="10" t="s">
        <v>20</v>
      </c>
      <c r="AM11" s="11" t="s">
        <v>21</v>
      </c>
      <c r="AN11" s="9" t="s">
        <v>14</v>
      </c>
      <c r="AO11" s="12" t="s">
        <v>22</v>
      </c>
      <c r="AP11" s="1"/>
      <c r="AV11" s="7">
        <f t="shared" si="2"/>
        <v>9</v>
      </c>
      <c r="AW11" s="8">
        <f t="shared" si="1"/>
        <v>1</v>
      </c>
      <c r="AX11" s="8">
        <f t="shared" si="1"/>
        <v>0</v>
      </c>
      <c r="AY11" s="8">
        <f t="shared" si="1"/>
        <v>1</v>
      </c>
      <c r="AZ11" s="8">
        <f t="shared" si="1"/>
        <v>0</v>
      </c>
      <c r="BA11" s="8">
        <f t="shared" si="1"/>
        <v>1</v>
      </c>
      <c r="BB11" s="8">
        <f t="shared" si="1"/>
        <v>0</v>
      </c>
      <c r="BC11" s="8">
        <f t="shared" si="1"/>
        <v>0</v>
      </c>
      <c r="BD11" s="8">
        <f t="shared" si="1"/>
        <v>1</v>
      </c>
      <c r="BE11" s="8">
        <f t="shared" si="1"/>
        <v>1</v>
      </c>
    </row>
    <row r="12" spans="1:57" ht="15.75" x14ac:dyDescent="0.25">
      <c r="A12" s="2"/>
      <c r="B12" s="1"/>
      <c r="C12" s="14" t="s">
        <v>23</v>
      </c>
      <c r="D12" s="1"/>
      <c r="E12" s="1"/>
      <c r="F12" s="1"/>
      <c r="G12" s="1"/>
      <c r="H12" s="1"/>
      <c r="I12" s="1"/>
      <c r="J12" s="1"/>
      <c r="K12" s="1"/>
      <c r="L12" s="1"/>
      <c r="M12" s="1"/>
      <c r="N12" s="1"/>
      <c r="O12" s="1"/>
      <c r="P12" s="1"/>
      <c r="Q12" s="1"/>
      <c r="R12" s="1"/>
      <c r="S12" s="1"/>
      <c r="T12" s="1"/>
      <c r="U12" s="2"/>
      <c r="V12" s="13"/>
      <c r="W12" s="6"/>
      <c r="X12" s="6"/>
      <c r="Y12" s="6"/>
      <c r="Z12" s="6"/>
      <c r="AA12" s="6"/>
      <c r="AB12" s="6"/>
      <c r="AC12" s="6"/>
      <c r="AD12" s="6"/>
      <c r="AE12" s="6"/>
      <c r="AF12" s="6"/>
      <c r="AG12" s="6"/>
      <c r="AH12" s="6"/>
      <c r="AI12" s="6"/>
      <c r="AJ12" s="13"/>
      <c r="AK12" s="13"/>
      <c r="AL12" s="10" t="s">
        <v>24</v>
      </c>
      <c r="AM12" s="9" t="s">
        <v>25</v>
      </c>
      <c r="AN12" s="9" t="s">
        <v>7</v>
      </c>
      <c r="AO12" s="12" t="s">
        <v>26</v>
      </c>
      <c r="AP12" s="1"/>
      <c r="BC12" s="15"/>
      <c r="BD12" s="15"/>
      <c r="BE12" s="15"/>
    </row>
    <row r="13" spans="1:57" ht="15.75" x14ac:dyDescent="0.25">
      <c r="A13" s="2"/>
      <c r="B13" s="1"/>
      <c r="C13" s="16" t="s">
        <v>27</v>
      </c>
      <c r="D13" s="13"/>
      <c r="E13" s="13"/>
      <c r="F13" s="13"/>
      <c r="G13" s="17"/>
      <c r="H13" s="13"/>
      <c r="I13" s="13"/>
      <c r="J13" s="13"/>
      <c r="K13" s="13"/>
      <c r="L13" s="13"/>
      <c r="M13" s="13"/>
      <c r="N13" s="13"/>
      <c r="O13" s="13"/>
      <c r="P13" s="13"/>
      <c r="Q13" s="13"/>
      <c r="R13" s="13"/>
      <c r="S13" s="13"/>
      <c r="T13" s="13"/>
      <c r="U13" s="18"/>
      <c r="V13" s="13"/>
      <c r="W13" s="6"/>
      <c r="X13" s="6"/>
      <c r="Y13" s="6"/>
      <c r="Z13" s="6"/>
      <c r="AA13" s="6"/>
      <c r="AB13" s="6"/>
      <c r="AC13" s="6"/>
      <c r="AD13" s="6"/>
      <c r="AE13" s="6"/>
      <c r="AF13" s="6"/>
      <c r="AG13" s="6"/>
      <c r="AH13" s="6"/>
      <c r="AI13" s="6"/>
      <c r="AJ13" s="13"/>
      <c r="AK13" s="13"/>
      <c r="AL13" s="10" t="s">
        <v>28</v>
      </c>
      <c r="AM13" s="11" t="s">
        <v>29</v>
      </c>
      <c r="AN13" s="9" t="s">
        <v>7</v>
      </c>
      <c r="AO13" s="12" t="s">
        <v>30</v>
      </c>
      <c r="AP13" s="1"/>
      <c r="AQ13" s="4"/>
      <c r="AR13" s="4"/>
      <c r="AS13" s="4"/>
      <c r="AT13" s="4"/>
      <c r="AU13" s="4"/>
      <c r="AV13" s="19" t="s">
        <v>31</v>
      </c>
      <c r="AW13" s="20">
        <f t="shared" ref="AW13:BE13" si="3">SUM(AW3:AW11)</f>
        <v>2</v>
      </c>
      <c r="AX13" s="20">
        <f t="shared" si="3"/>
        <v>2</v>
      </c>
      <c r="AY13" s="20">
        <f t="shared" si="3"/>
        <v>2</v>
      </c>
      <c r="AZ13" s="20">
        <f t="shared" si="3"/>
        <v>3</v>
      </c>
      <c r="BA13" s="20">
        <f t="shared" si="3"/>
        <v>4</v>
      </c>
      <c r="BB13" s="20">
        <f t="shared" si="3"/>
        <v>2</v>
      </c>
      <c r="BC13" s="20">
        <f t="shared" si="3"/>
        <v>2</v>
      </c>
      <c r="BD13" s="20">
        <f t="shared" si="3"/>
        <v>3</v>
      </c>
      <c r="BE13" s="20">
        <f t="shared" si="3"/>
        <v>5</v>
      </c>
    </row>
    <row r="14" spans="1:57" ht="15.75" x14ac:dyDescent="0.25">
      <c r="A14" s="2"/>
      <c r="B14" s="1"/>
      <c r="C14" s="13"/>
      <c r="D14" s="13"/>
      <c r="E14" s="13"/>
      <c r="F14" s="13"/>
      <c r="G14" s="17"/>
      <c r="H14" s="13"/>
      <c r="I14" s="13"/>
      <c r="J14" s="13"/>
      <c r="K14" s="13"/>
      <c r="L14" s="13"/>
      <c r="M14" s="13"/>
      <c r="N14" s="13"/>
      <c r="O14" s="13"/>
      <c r="P14" s="13"/>
      <c r="Q14" s="13"/>
      <c r="R14" s="13"/>
      <c r="S14" s="13"/>
      <c r="T14" s="13"/>
      <c r="U14" s="18"/>
      <c r="V14" s="13"/>
      <c r="W14" s="6"/>
      <c r="X14" s="6"/>
      <c r="Y14" s="6"/>
      <c r="Z14" s="6"/>
      <c r="AA14" s="6"/>
      <c r="AB14" s="6"/>
      <c r="AC14" s="6"/>
      <c r="AD14" s="6"/>
      <c r="AE14" s="6"/>
      <c r="AF14" s="6"/>
      <c r="AG14" s="6"/>
      <c r="AH14" s="6"/>
      <c r="AI14" s="6"/>
      <c r="AJ14" s="13"/>
      <c r="AK14" s="13"/>
      <c r="AL14" s="10" t="s">
        <v>32</v>
      </c>
      <c r="AM14" s="9" t="s">
        <v>33</v>
      </c>
      <c r="AN14" s="9" t="s">
        <v>7</v>
      </c>
      <c r="AO14" s="12" t="s">
        <v>30</v>
      </c>
      <c r="AP14" s="1"/>
      <c r="AQ14" s="4"/>
      <c r="AR14" s="4"/>
      <c r="AS14" s="4"/>
      <c r="AT14" s="4"/>
      <c r="AU14" s="4"/>
      <c r="AV14" s="21" t="s">
        <v>34</v>
      </c>
      <c r="AW14" s="22">
        <f>IF(H36=AW13,1,0)</f>
        <v>1</v>
      </c>
      <c r="AX14" s="22">
        <f>IF(I36=AX13,1,0)</f>
        <v>1</v>
      </c>
      <c r="AY14" s="22">
        <f t="shared" ref="AY14:BE14" si="4">IF(J36=AY13,1)</f>
        <v>1</v>
      </c>
      <c r="AZ14" s="22">
        <f t="shared" si="4"/>
        <v>1</v>
      </c>
      <c r="BA14" s="22">
        <f t="shared" si="4"/>
        <v>1</v>
      </c>
      <c r="BB14" s="22">
        <f t="shared" si="4"/>
        <v>1</v>
      </c>
      <c r="BC14" s="22">
        <f t="shared" si="4"/>
        <v>1</v>
      </c>
      <c r="BD14" s="22">
        <f t="shared" si="4"/>
        <v>1</v>
      </c>
      <c r="BE14" s="22">
        <f t="shared" si="4"/>
        <v>1</v>
      </c>
    </row>
    <row r="15" spans="1:57" ht="15.75" x14ac:dyDescent="0.25">
      <c r="A15" s="2"/>
      <c r="B15" s="1"/>
      <c r="C15" s="13"/>
      <c r="D15" s="13"/>
      <c r="E15" s="13"/>
      <c r="F15" s="13"/>
      <c r="G15" s="1"/>
      <c r="H15" s="13"/>
      <c r="I15" s="13"/>
      <c r="J15" s="13"/>
      <c r="K15" s="13"/>
      <c r="L15" s="13"/>
      <c r="M15" s="13"/>
      <c r="N15" s="13"/>
      <c r="O15" s="13"/>
      <c r="P15" s="13"/>
      <c r="Q15" s="13"/>
      <c r="R15" s="13"/>
      <c r="S15" s="13"/>
      <c r="T15" s="13"/>
      <c r="U15" s="18"/>
      <c r="V15" s="13"/>
      <c r="W15" s="6"/>
      <c r="X15" s="6"/>
      <c r="Y15" s="6"/>
      <c r="Z15" s="6"/>
      <c r="AA15" s="6"/>
      <c r="AB15" s="6"/>
      <c r="AC15" s="6"/>
      <c r="AD15" s="6"/>
      <c r="AE15" s="6"/>
      <c r="AF15" s="6"/>
      <c r="AG15" s="6"/>
      <c r="AH15" s="6"/>
      <c r="AI15" s="6"/>
      <c r="AJ15" s="13"/>
      <c r="AK15" s="13"/>
      <c r="AL15" s="10" t="s">
        <v>35</v>
      </c>
      <c r="AM15" s="11" t="s">
        <v>36</v>
      </c>
      <c r="AN15" s="9" t="s">
        <v>7</v>
      </c>
      <c r="AO15" s="12" t="s">
        <v>37</v>
      </c>
      <c r="AP15" s="13"/>
      <c r="AQ15" s="4"/>
      <c r="AR15" s="4"/>
      <c r="AS15" s="4"/>
      <c r="AT15" s="4"/>
      <c r="AU15" s="4"/>
      <c r="AV15" s="23" t="s">
        <v>38</v>
      </c>
      <c r="AW15" s="15"/>
      <c r="AX15" s="15"/>
      <c r="AY15" s="15"/>
      <c r="AZ15" s="15"/>
      <c r="BA15" s="15"/>
      <c r="BB15" s="15"/>
      <c r="BC15" s="15"/>
      <c r="BD15" s="15"/>
      <c r="BE15" s="15"/>
    </row>
    <row r="16" spans="1:57" ht="15.75" x14ac:dyDescent="0.25">
      <c r="A16" s="2"/>
      <c r="B16" s="1"/>
      <c r="C16" s="13"/>
      <c r="D16" s="13"/>
      <c r="E16" s="13"/>
      <c r="F16" s="13"/>
      <c r="G16" s="1"/>
      <c r="H16" s="13"/>
      <c r="I16" s="13"/>
      <c r="J16" s="13"/>
      <c r="K16" s="13"/>
      <c r="L16" s="13"/>
      <c r="M16" s="13"/>
      <c r="N16" s="13"/>
      <c r="O16" s="13"/>
      <c r="P16" s="13"/>
      <c r="Q16" s="13"/>
      <c r="R16" s="13"/>
      <c r="S16" s="13"/>
      <c r="T16" s="13"/>
      <c r="U16" s="18"/>
      <c r="V16" s="13"/>
      <c r="W16" s="13"/>
      <c r="X16" s="13"/>
      <c r="Y16" s="13"/>
      <c r="Z16" s="13"/>
      <c r="AA16" s="1"/>
      <c r="AB16" s="1"/>
      <c r="AC16" s="1"/>
      <c r="AD16" s="1"/>
      <c r="AE16" s="1"/>
      <c r="AF16" s="1"/>
      <c r="AG16" s="1"/>
      <c r="AH16" s="1"/>
      <c r="AI16" s="1"/>
      <c r="AJ16" s="1"/>
      <c r="AK16" s="1"/>
      <c r="AL16" s="10" t="s">
        <v>39</v>
      </c>
      <c r="AM16" s="9" t="s">
        <v>40</v>
      </c>
      <c r="AN16" s="9" t="s">
        <v>7</v>
      </c>
      <c r="AO16" s="12" t="s">
        <v>41</v>
      </c>
      <c r="AP16" s="1"/>
      <c r="AQ16" s="4"/>
      <c r="AR16" s="4"/>
      <c r="AS16" s="4"/>
      <c r="AT16" s="4"/>
      <c r="AU16" s="4"/>
      <c r="AV16" s="15" t="s">
        <v>42</v>
      </c>
      <c r="AW16" s="8">
        <f t="shared" ref="AW16:BE16" si="5">COUNTIF($C$30,H34)</f>
        <v>1</v>
      </c>
      <c r="AX16" s="8">
        <f t="shared" si="5"/>
        <v>1</v>
      </c>
      <c r="AY16" s="8">
        <f t="shared" si="5"/>
        <v>1</v>
      </c>
      <c r="AZ16" s="8">
        <f t="shared" si="5"/>
        <v>1</v>
      </c>
      <c r="BA16" s="8">
        <f t="shared" si="5"/>
        <v>1</v>
      </c>
      <c r="BB16" s="8">
        <f t="shared" si="5"/>
        <v>1</v>
      </c>
      <c r="BC16" s="8">
        <f t="shared" si="5"/>
        <v>1</v>
      </c>
      <c r="BD16" s="8">
        <f t="shared" si="5"/>
        <v>1</v>
      </c>
      <c r="BE16" s="8">
        <f t="shared" si="5"/>
        <v>1</v>
      </c>
    </row>
    <row r="17" spans="1:190" x14ac:dyDescent="0.25">
      <c r="A17" s="2"/>
      <c r="B17" s="1"/>
      <c r="C17" s="13"/>
      <c r="D17" s="13"/>
      <c r="E17" s="13"/>
      <c r="F17" s="13"/>
      <c r="G17" s="1"/>
      <c r="H17" s="13"/>
      <c r="I17" s="13"/>
      <c r="J17" s="13"/>
      <c r="K17" s="13"/>
      <c r="L17" s="13"/>
      <c r="M17" s="13"/>
      <c r="N17" s="13"/>
      <c r="O17" s="13"/>
      <c r="P17" s="13"/>
      <c r="Q17" s="13"/>
      <c r="R17" s="13"/>
      <c r="S17" s="13"/>
      <c r="T17" s="13"/>
      <c r="U17" s="18"/>
      <c r="V17" s="13"/>
      <c r="W17" s="13"/>
      <c r="X17" s="13"/>
      <c r="Y17" s="13"/>
      <c r="Z17" s="13"/>
      <c r="AA17" s="1"/>
      <c r="AB17" s="1"/>
      <c r="AC17" s="1"/>
      <c r="AD17" s="1"/>
      <c r="AE17" s="1"/>
      <c r="AF17" s="1"/>
      <c r="AG17" s="1"/>
      <c r="AH17" s="1"/>
      <c r="AI17" s="1"/>
      <c r="AJ17" s="1"/>
      <c r="AK17" s="1"/>
      <c r="AL17" s="1"/>
      <c r="AM17" s="1"/>
      <c r="AN17" s="1"/>
      <c r="AO17" s="1"/>
      <c r="AP17" s="1"/>
      <c r="AQ17" s="4"/>
      <c r="AR17" s="4"/>
      <c r="AS17" s="4"/>
      <c r="AT17" s="4"/>
      <c r="AU17" s="4"/>
      <c r="AV17" s="4"/>
      <c r="AW17" s="4"/>
      <c r="AX17" s="4"/>
    </row>
    <row r="18" spans="1:190" x14ac:dyDescent="0.25">
      <c r="A18" s="2"/>
      <c r="B18" s="1"/>
      <c r="C18" s="13"/>
      <c r="D18" s="13"/>
      <c r="E18" s="13"/>
      <c r="F18" s="13"/>
      <c r="G18" s="1"/>
      <c r="H18" s="13"/>
      <c r="I18" s="13"/>
      <c r="J18" s="13"/>
      <c r="K18" s="13"/>
      <c r="L18" s="13"/>
      <c r="M18" s="13"/>
      <c r="N18" s="13"/>
      <c r="O18" s="13"/>
      <c r="P18" s="13"/>
      <c r="Q18" s="13"/>
      <c r="R18" s="13"/>
      <c r="S18" s="13"/>
      <c r="T18" s="13"/>
      <c r="U18" s="18"/>
      <c r="V18" s="13"/>
      <c r="W18" s="13"/>
      <c r="X18" s="13"/>
      <c r="Y18" s="13"/>
      <c r="Z18" s="13"/>
      <c r="AA18" s="1"/>
      <c r="AB18" s="1"/>
      <c r="AC18" s="1"/>
      <c r="AD18" s="1"/>
      <c r="AE18" s="1"/>
      <c r="AF18" s="1"/>
      <c r="AG18" s="1"/>
      <c r="AH18" s="1"/>
      <c r="AI18" s="1"/>
      <c r="AJ18" s="1"/>
      <c r="AK18" s="1"/>
      <c r="AL18" s="1"/>
      <c r="AM18" s="1"/>
      <c r="AN18" s="1"/>
      <c r="AO18" s="1"/>
      <c r="AP18" s="1"/>
      <c r="AQ18" s="4"/>
      <c r="AR18" s="4"/>
      <c r="AS18" s="4"/>
      <c r="AT18" s="4"/>
      <c r="AU18" s="4"/>
      <c r="AV18" s="4"/>
      <c r="AW18" s="4"/>
      <c r="AX18" s="4"/>
    </row>
    <row r="19" spans="1:190" ht="19.5" thickBot="1" x14ac:dyDescent="0.35">
      <c r="A19" s="2"/>
      <c r="B19" s="1"/>
      <c r="C19" s="13"/>
      <c r="D19" s="13"/>
      <c r="E19" s="13"/>
      <c r="F19" s="13"/>
      <c r="G19" s="17"/>
      <c r="H19" s="13"/>
      <c r="I19" s="13"/>
      <c r="J19" s="13"/>
      <c r="K19" s="13"/>
      <c r="L19" s="13"/>
      <c r="M19" s="13"/>
      <c r="N19" s="13"/>
      <c r="O19" s="13"/>
      <c r="P19" s="13"/>
      <c r="Q19" s="13"/>
      <c r="R19" s="13"/>
      <c r="S19" s="13"/>
      <c r="T19" s="13"/>
      <c r="U19" s="18"/>
      <c r="V19" s="13"/>
      <c r="W19" s="24" t="s">
        <v>43</v>
      </c>
      <c r="X19" s="25">
        <v>9</v>
      </c>
      <c r="Y19" s="25" t="s">
        <v>44</v>
      </c>
      <c r="Z19" s="25">
        <v>9</v>
      </c>
      <c r="AA19" s="25"/>
      <c r="AB19" s="25" t="s">
        <v>45</v>
      </c>
      <c r="AC19" s="25"/>
      <c r="AD19" s="577" t="s">
        <v>46</v>
      </c>
      <c r="AE19" s="578"/>
      <c r="AF19" s="578"/>
      <c r="AG19" s="578"/>
      <c r="AH19" s="27">
        <v>126</v>
      </c>
      <c r="AI19" s="26"/>
      <c r="AJ19" s="1"/>
      <c r="AK19" s="4"/>
      <c r="AL19" s="4"/>
      <c r="AM19" s="4"/>
      <c r="AN19" s="4"/>
      <c r="AO19" s="4"/>
      <c r="AP19" s="4"/>
      <c r="AQ19" s="4"/>
      <c r="AR19" s="4"/>
      <c r="AS19" s="4"/>
      <c r="AT19" s="4"/>
      <c r="AU19" s="4"/>
      <c r="AV19" s="4"/>
      <c r="AW19" s="4"/>
      <c r="AX19" s="4"/>
    </row>
    <row r="20" spans="1:190" ht="19.5" thickBot="1" x14ac:dyDescent="0.35">
      <c r="A20" s="2"/>
      <c r="B20" s="1"/>
      <c r="C20" s="13"/>
      <c r="D20" s="13"/>
      <c r="E20" s="13"/>
      <c r="F20" s="13"/>
      <c r="G20" s="17"/>
      <c r="H20" s="13"/>
      <c r="I20" s="13"/>
      <c r="J20" s="13"/>
      <c r="K20" s="13"/>
      <c r="L20" s="13"/>
      <c r="M20" s="13"/>
      <c r="N20" s="13"/>
      <c r="O20" s="13"/>
      <c r="P20" s="13"/>
      <c r="Q20" s="13"/>
      <c r="R20" s="13"/>
      <c r="S20" s="13"/>
      <c r="T20" s="13"/>
      <c r="U20" s="18"/>
      <c r="V20" s="13"/>
      <c r="W20" s="28"/>
      <c r="X20" s="29"/>
      <c r="Y20" s="29"/>
      <c r="Z20" s="29"/>
      <c r="AA20" s="29"/>
      <c r="AB20" s="29"/>
      <c r="AC20" s="29" t="s">
        <v>47</v>
      </c>
      <c r="AD20" s="29"/>
      <c r="AE20" s="29"/>
      <c r="AF20" s="29"/>
      <c r="AG20" s="29"/>
      <c r="AH20" s="29"/>
      <c r="AI20" s="30"/>
      <c r="AJ20" s="1"/>
      <c r="AK20" s="4"/>
      <c r="AL20" s="4"/>
      <c r="AM20" s="4"/>
      <c r="AN20" s="4"/>
      <c r="AO20" s="4"/>
      <c r="AP20" s="4"/>
      <c r="AQ20" s="4"/>
      <c r="AR20" s="4"/>
      <c r="AS20" s="4"/>
      <c r="AT20" s="4"/>
      <c r="AU20" s="4"/>
      <c r="AV20" s="4"/>
      <c r="AW20" s="4"/>
      <c r="AX20" s="4"/>
    </row>
    <row r="21" spans="1:190" ht="17.25" x14ac:dyDescent="0.3">
      <c r="A21" s="2"/>
      <c r="B21" s="1"/>
      <c r="C21" s="13"/>
      <c r="D21" s="13"/>
      <c r="E21" s="13"/>
      <c r="F21" s="13"/>
      <c r="G21" s="17"/>
      <c r="H21" s="13"/>
      <c r="I21" s="13"/>
      <c r="J21" s="13"/>
      <c r="K21" s="13"/>
      <c r="L21" s="13"/>
      <c r="M21" s="13"/>
      <c r="N21" s="13"/>
      <c r="O21" s="13"/>
      <c r="P21" s="13"/>
      <c r="Q21" s="13"/>
      <c r="R21" s="13"/>
      <c r="S21" s="13"/>
      <c r="T21" s="13"/>
      <c r="U21" s="18"/>
      <c r="V21" s="13"/>
      <c r="W21" s="31" t="s">
        <v>48</v>
      </c>
      <c r="X21" s="32"/>
      <c r="Y21" s="33"/>
      <c r="Z21" s="34" t="s">
        <v>49</v>
      </c>
      <c r="AA21" s="35" t="s">
        <v>49</v>
      </c>
      <c r="AB21" s="36" t="s">
        <v>50</v>
      </c>
      <c r="AC21" s="36" t="s">
        <v>50</v>
      </c>
      <c r="AD21" s="37" t="s">
        <v>51</v>
      </c>
      <c r="AE21" s="37" t="s">
        <v>51</v>
      </c>
      <c r="AF21" s="38" t="s">
        <v>52</v>
      </c>
      <c r="AG21" s="38" t="s">
        <v>52</v>
      </c>
      <c r="AH21" s="39">
        <v>1</v>
      </c>
      <c r="AI21" s="39">
        <v>1</v>
      </c>
      <c r="AJ21" s="1"/>
      <c r="AK21" s="4"/>
      <c r="AL21" s="4"/>
      <c r="AM21" s="4"/>
      <c r="AN21" s="4"/>
      <c r="AO21" s="4"/>
      <c r="AP21" s="4"/>
      <c r="AQ21" s="4"/>
      <c r="AR21" s="4"/>
      <c r="AS21" s="4"/>
      <c r="AT21" s="4"/>
      <c r="AU21" s="4"/>
      <c r="AV21" s="4"/>
      <c r="AW21" s="4"/>
      <c r="AX21" s="4"/>
    </row>
    <row r="22" spans="1:190" ht="15.75" x14ac:dyDescent="0.25">
      <c r="A22" s="2"/>
      <c r="B22" s="1"/>
      <c r="C22" s="13"/>
      <c r="D22" s="13"/>
      <c r="E22" s="13"/>
      <c r="F22" s="13"/>
      <c r="G22" s="40" t="s">
        <v>53</v>
      </c>
      <c r="H22" s="13"/>
      <c r="I22" s="13"/>
      <c r="J22" s="13"/>
      <c r="K22" s="13"/>
      <c r="L22" s="13"/>
      <c r="M22" s="13"/>
      <c r="N22" s="13"/>
      <c r="O22" s="13"/>
      <c r="P22" s="13"/>
      <c r="Q22" s="13"/>
      <c r="R22" s="13"/>
      <c r="S22" s="13"/>
      <c r="T22" s="13"/>
      <c r="U22" s="18"/>
      <c r="V22" s="13"/>
      <c r="W22" s="41" t="s">
        <v>54</v>
      </c>
      <c r="X22" s="42"/>
      <c r="Y22" s="43" t="s">
        <v>55</v>
      </c>
      <c r="Z22" s="44" t="s">
        <v>56</v>
      </c>
      <c r="AA22" s="45" t="s">
        <v>57</v>
      </c>
      <c r="AB22" s="46" t="s">
        <v>56</v>
      </c>
      <c r="AC22" s="46" t="s">
        <v>57</v>
      </c>
      <c r="AD22" s="47" t="s">
        <v>56</v>
      </c>
      <c r="AE22" s="48" t="s">
        <v>57</v>
      </c>
      <c r="AF22" s="49" t="s">
        <v>56</v>
      </c>
      <c r="AG22" s="50" t="s">
        <v>57</v>
      </c>
      <c r="AH22" s="39" t="s">
        <v>56</v>
      </c>
      <c r="AI22" s="39" t="s">
        <v>57</v>
      </c>
      <c r="AJ22" s="1"/>
      <c r="AK22" s="4"/>
      <c r="AL22" s="4"/>
      <c r="AM22" s="4"/>
      <c r="AN22" s="4"/>
      <c r="AO22" s="4"/>
      <c r="AP22" s="4"/>
      <c r="AQ22" s="4"/>
      <c r="AR22" s="4"/>
      <c r="AS22" s="4"/>
      <c r="AT22" s="4"/>
      <c r="AU22" s="4"/>
      <c r="AV22" s="4"/>
      <c r="AW22" s="4"/>
      <c r="AX22" s="4"/>
    </row>
    <row r="23" spans="1:190" ht="15.75" x14ac:dyDescent="0.25">
      <c r="A23" s="2"/>
      <c r="B23" s="1"/>
      <c r="C23" s="51" t="s">
        <v>58</v>
      </c>
      <c r="D23" s="52" t="s">
        <v>31</v>
      </c>
      <c r="E23" s="53" t="s">
        <v>31</v>
      </c>
      <c r="F23" s="53"/>
      <c r="G23" s="40" t="s">
        <v>59</v>
      </c>
      <c r="H23" s="13"/>
      <c r="I23" s="13"/>
      <c r="J23" s="13"/>
      <c r="K23" s="13"/>
      <c r="L23" s="13"/>
      <c r="M23" s="13"/>
      <c r="N23" s="13"/>
      <c r="O23" s="13"/>
      <c r="P23" s="13"/>
      <c r="Q23" s="13"/>
      <c r="R23" s="13"/>
      <c r="S23" s="19" t="s">
        <v>60</v>
      </c>
      <c r="T23" s="13"/>
      <c r="U23" s="18"/>
      <c r="V23" s="13"/>
      <c r="W23" s="54" t="s">
        <v>61</v>
      </c>
      <c r="X23" s="45" t="s">
        <v>62</v>
      </c>
      <c r="Y23" s="55">
        <v>7.1428571428571425E-2</v>
      </c>
      <c r="Z23" s="44">
        <v>1</v>
      </c>
      <c r="AA23" s="45">
        <v>1</v>
      </c>
      <c r="AB23" s="46">
        <v>0</v>
      </c>
      <c r="AC23" s="46">
        <v>1</v>
      </c>
      <c r="AD23" s="47">
        <v>2</v>
      </c>
      <c r="AE23" s="47">
        <v>4</v>
      </c>
      <c r="AF23" s="49">
        <v>4</v>
      </c>
      <c r="AG23" s="49">
        <v>5</v>
      </c>
      <c r="AH23" s="39">
        <v>0</v>
      </c>
      <c r="AI23" s="39">
        <v>0</v>
      </c>
      <c r="AJ23" s="1"/>
      <c r="AK23" s="4"/>
      <c r="AL23" s="4"/>
      <c r="AM23" s="4"/>
      <c r="AN23" s="4"/>
      <c r="AO23" s="4"/>
      <c r="AP23" s="4"/>
      <c r="AQ23" s="4"/>
      <c r="AR23" s="4"/>
      <c r="AS23" s="4"/>
      <c r="AT23" s="4"/>
      <c r="AU23" s="4"/>
      <c r="AV23" s="4"/>
      <c r="AW23" s="4"/>
      <c r="AX23" s="4"/>
    </row>
    <row r="24" spans="1:190" ht="16.5" thickBot="1" x14ac:dyDescent="0.3">
      <c r="A24" s="2"/>
      <c r="B24" s="1"/>
      <c r="C24" s="51" t="s">
        <v>63</v>
      </c>
      <c r="D24" s="56" t="s">
        <v>64</v>
      </c>
      <c r="E24" s="57" t="s">
        <v>65</v>
      </c>
      <c r="F24" s="58" t="s">
        <v>66</v>
      </c>
      <c r="G24" s="40" t="s">
        <v>67</v>
      </c>
      <c r="H24" s="59" t="s">
        <v>68</v>
      </c>
      <c r="I24" s="59" t="s">
        <v>69</v>
      </c>
      <c r="J24" s="59" t="s">
        <v>70</v>
      </c>
      <c r="K24" s="59" t="s">
        <v>71</v>
      </c>
      <c r="L24" s="59" t="s">
        <v>72</v>
      </c>
      <c r="M24" s="59" t="s">
        <v>73</v>
      </c>
      <c r="N24" s="59" t="s">
        <v>74</v>
      </c>
      <c r="O24" s="59" t="s">
        <v>75</v>
      </c>
      <c r="P24" s="59" t="s">
        <v>76</v>
      </c>
      <c r="Q24" s="13"/>
      <c r="R24" s="19" t="s">
        <v>77</v>
      </c>
      <c r="S24" s="19" t="s">
        <v>78</v>
      </c>
      <c r="T24" s="13"/>
      <c r="U24" s="18"/>
      <c r="V24" s="13"/>
      <c r="W24" s="60" t="s">
        <v>61</v>
      </c>
      <c r="X24" s="61" t="s">
        <v>62</v>
      </c>
      <c r="Y24" s="62">
        <v>1</v>
      </c>
      <c r="Z24" s="63" t="s">
        <v>79</v>
      </c>
      <c r="AA24" s="64" t="s">
        <v>79</v>
      </c>
      <c r="AB24" s="46">
        <v>1</v>
      </c>
      <c r="AC24" s="46">
        <v>3</v>
      </c>
      <c r="AD24" s="47">
        <v>1</v>
      </c>
      <c r="AE24" s="47">
        <v>6</v>
      </c>
      <c r="AF24" s="49">
        <v>1</v>
      </c>
      <c r="AG24" s="49">
        <v>5</v>
      </c>
      <c r="AH24" s="39">
        <v>0</v>
      </c>
      <c r="AI24" s="39">
        <v>2</v>
      </c>
      <c r="AJ24" s="1"/>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row>
    <row r="25" spans="1:190" ht="16.5" thickBot="1" x14ac:dyDescent="0.3">
      <c r="A25" s="2"/>
      <c r="B25" s="1"/>
      <c r="C25" s="66">
        <v>20</v>
      </c>
      <c r="D25" s="67">
        <v>0</v>
      </c>
      <c r="E25" s="68">
        <f>COUNTIF(AW$13:BE$13,0)</f>
        <v>0</v>
      </c>
      <c r="F25" s="69">
        <v>1</v>
      </c>
      <c r="G25" s="70">
        <v>3</v>
      </c>
      <c r="H25" s="71">
        <f>$G25</f>
        <v>3</v>
      </c>
      <c r="I25" s="71">
        <f t="shared" ref="I25:L26" si="6">$G25</f>
        <v>3</v>
      </c>
      <c r="J25" s="71">
        <f t="shared" si="6"/>
        <v>3</v>
      </c>
      <c r="K25" s="71">
        <f t="shared" si="6"/>
        <v>3</v>
      </c>
      <c r="L25" s="71">
        <f t="shared" si="6"/>
        <v>3</v>
      </c>
      <c r="M25" s="71" t="s">
        <v>80</v>
      </c>
      <c r="N25" s="71" t="s">
        <v>80</v>
      </c>
      <c r="O25" s="71" t="s">
        <v>80</v>
      </c>
      <c r="P25" s="71" t="s">
        <v>80</v>
      </c>
      <c r="Q25" s="13"/>
      <c r="R25" s="72">
        <f>G25</f>
        <v>3</v>
      </c>
      <c r="S25" s="73">
        <f>COUNTIF(H25:P25,G25)</f>
        <v>5</v>
      </c>
      <c r="T25" s="13"/>
      <c r="U25" s="18"/>
      <c r="V25" s="13"/>
      <c r="W25" s="74"/>
      <c r="X25" s="75"/>
      <c r="Y25" s="75"/>
      <c r="Z25" s="76"/>
      <c r="AA25" s="76"/>
      <c r="AB25" s="76"/>
      <c r="AC25" s="76" t="s">
        <v>81</v>
      </c>
      <c r="AD25" s="76"/>
      <c r="AE25" s="76"/>
      <c r="AF25" s="76"/>
      <c r="AG25" s="76"/>
      <c r="AH25" s="76"/>
      <c r="AI25" s="77"/>
      <c r="AJ25" s="1"/>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row>
    <row r="26" spans="1:190" ht="15.75" x14ac:dyDescent="0.25">
      <c r="A26" s="2"/>
      <c r="B26" s="1"/>
      <c r="C26" s="66">
        <v>26</v>
      </c>
      <c r="D26" s="67">
        <v>1</v>
      </c>
      <c r="E26" s="68">
        <f>COUNTIF(AW$13:BE$13,1)</f>
        <v>0</v>
      </c>
      <c r="F26" s="69">
        <v>2</v>
      </c>
      <c r="G26" s="70">
        <v>7</v>
      </c>
      <c r="H26" s="71">
        <f>$G26</f>
        <v>7</v>
      </c>
      <c r="I26" s="71">
        <f t="shared" si="6"/>
        <v>7</v>
      </c>
      <c r="J26" s="71" t="s">
        <v>80</v>
      </c>
      <c r="K26" s="71" t="s">
        <v>80</v>
      </c>
      <c r="L26" s="71" t="s">
        <v>80</v>
      </c>
      <c r="M26" s="71">
        <f t="shared" ref="M26:P29" si="7">$G26</f>
        <v>7</v>
      </c>
      <c r="N26" s="71">
        <f t="shared" si="7"/>
        <v>7</v>
      </c>
      <c r="O26" s="71">
        <f t="shared" si="7"/>
        <v>7</v>
      </c>
      <c r="P26" s="71" t="s">
        <v>80</v>
      </c>
      <c r="Q26" s="13"/>
      <c r="R26" s="72">
        <f t="shared" ref="R26:R33" si="8">G26</f>
        <v>7</v>
      </c>
      <c r="S26" s="73">
        <f t="shared" ref="S26:S33" si="9">COUNTIF(H26:P26,G26)</f>
        <v>5</v>
      </c>
      <c r="T26" s="13"/>
      <c r="U26" s="18"/>
      <c r="V26" s="13"/>
      <c r="W26" s="78" t="s">
        <v>48</v>
      </c>
      <c r="X26" s="79"/>
      <c r="Y26" s="80"/>
      <c r="Z26" s="63" t="s">
        <v>49</v>
      </c>
      <c r="AA26" s="64" t="s">
        <v>49</v>
      </c>
      <c r="AB26" s="46" t="s">
        <v>50</v>
      </c>
      <c r="AC26" s="46" t="s">
        <v>50</v>
      </c>
      <c r="AD26" s="48" t="s">
        <v>51</v>
      </c>
      <c r="AE26" s="48" t="s">
        <v>51</v>
      </c>
      <c r="AF26" s="49" t="s">
        <v>52</v>
      </c>
      <c r="AG26" s="49" t="s">
        <v>52</v>
      </c>
      <c r="AH26" s="39">
        <v>1</v>
      </c>
      <c r="AI26" s="39">
        <v>1</v>
      </c>
      <c r="AJ26" s="1"/>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row>
    <row r="27" spans="1:190" ht="15.75" x14ac:dyDescent="0.25">
      <c r="A27" s="2"/>
      <c r="B27" s="1"/>
      <c r="C27" s="66">
        <v>33</v>
      </c>
      <c r="D27" s="67">
        <v>2</v>
      </c>
      <c r="E27" s="68">
        <f>COUNTIF(AW$13:BE$13,2)</f>
        <v>5</v>
      </c>
      <c r="F27" s="69">
        <v>3</v>
      </c>
      <c r="G27" s="70">
        <v>14</v>
      </c>
      <c r="H27" s="71">
        <f>$G27</f>
        <v>14</v>
      </c>
      <c r="I27" s="71" t="s">
        <v>80</v>
      </c>
      <c r="J27" s="71">
        <f>$G27</f>
        <v>14</v>
      </c>
      <c r="K27" s="71">
        <f>$G27</f>
        <v>14</v>
      </c>
      <c r="L27" s="71" t="s">
        <v>80</v>
      </c>
      <c r="M27" s="71">
        <f t="shared" si="7"/>
        <v>14</v>
      </c>
      <c r="N27" s="71">
        <f t="shared" si="7"/>
        <v>14</v>
      </c>
      <c r="O27" s="71" t="s">
        <v>80</v>
      </c>
      <c r="P27" s="71" t="s">
        <v>80</v>
      </c>
      <c r="Q27" s="13"/>
      <c r="R27" s="72">
        <f t="shared" si="8"/>
        <v>14</v>
      </c>
      <c r="S27" s="73">
        <f t="shared" si="9"/>
        <v>5</v>
      </c>
      <c r="T27" s="13"/>
      <c r="U27" s="18"/>
      <c r="V27" s="13"/>
      <c r="W27" s="81" t="s">
        <v>54</v>
      </c>
      <c r="X27" s="82"/>
      <c r="Y27" s="83" t="s">
        <v>55</v>
      </c>
      <c r="Z27" s="63" t="s">
        <v>56</v>
      </c>
      <c r="AA27" s="64" t="s">
        <v>57</v>
      </c>
      <c r="AB27" s="46" t="s">
        <v>56</v>
      </c>
      <c r="AC27" s="46" t="s">
        <v>57</v>
      </c>
      <c r="AD27" s="47" t="s">
        <v>56</v>
      </c>
      <c r="AE27" s="48" t="s">
        <v>57</v>
      </c>
      <c r="AF27" s="49" t="s">
        <v>56</v>
      </c>
      <c r="AG27" s="50" t="s">
        <v>57</v>
      </c>
      <c r="AH27" s="39" t="s">
        <v>56</v>
      </c>
      <c r="AI27" s="39" t="s">
        <v>57</v>
      </c>
      <c r="AJ27" s="1"/>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row>
    <row r="28" spans="1:190" ht="18.75" x14ac:dyDescent="0.3">
      <c r="A28" s="2"/>
      <c r="B28" s="1"/>
      <c r="C28" s="66">
        <v>38</v>
      </c>
      <c r="D28" s="67" t="s">
        <v>82</v>
      </c>
      <c r="E28" s="68">
        <f>COUNTIF(AW$13:BE$13,3)</f>
        <v>2</v>
      </c>
      <c r="F28" s="69">
        <v>4</v>
      </c>
      <c r="G28" s="70">
        <v>19</v>
      </c>
      <c r="H28" s="71" t="s">
        <v>80</v>
      </c>
      <c r="I28" s="71">
        <f>$G28</f>
        <v>19</v>
      </c>
      <c r="J28" s="71">
        <f>$G28</f>
        <v>19</v>
      </c>
      <c r="K28" s="71" t="s">
        <v>80</v>
      </c>
      <c r="L28" s="71" t="s">
        <v>80</v>
      </c>
      <c r="M28" s="71">
        <f t="shared" si="7"/>
        <v>19</v>
      </c>
      <c r="N28" s="71">
        <f t="shared" si="7"/>
        <v>19</v>
      </c>
      <c r="O28" s="71">
        <f t="shared" si="7"/>
        <v>19</v>
      </c>
      <c r="P28" s="71" t="s">
        <v>80</v>
      </c>
      <c r="Q28" s="13"/>
      <c r="R28" s="72">
        <f t="shared" si="8"/>
        <v>19</v>
      </c>
      <c r="S28" s="73">
        <f t="shared" si="9"/>
        <v>5</v>
      </c>
      <c r="T28" s="13"/>
      <c r="U28" s="18"/>
      <c r="V28" s="13"/>
      <c r="W28" s="84" t="s">
        <v>83</v>
      </c>
      <c r="X28" s="46" t="s">
        <v>62</v>
      </c>
      <c r="Y28" s="85">
        <v>0.33333333333333331</v>
      </c>
      <c r="Z28" s="63" t="s">
        <v>79</v>
      </c>
      <c r="AA28" s="64" t="s">
        <v>79</v>
      </c>
      <c r="AB28" s="46">
        <v>1</v>
      </c>
      <c r="AC28" s="46">
        <v>2</v>
      </c>
      <c r="AD28" s="47">
        <v>1</v>
      </c>
      <c r="AE28" s="47">
        <v>3</v>
      </c>
      <c r="AF28" s="49">
        <v>2</v>
      </c>
      <c r="AG28" s="49">
        <v>6</v>
      </c>
      <c r="AH28" s="39">
        <v>1</v>
      </c>
      <c r="AI28" s="39">
        <v>3</v>
      </c>
      <c r="AJ28" s="86"/>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row>
    <row r="29" spans="1:190" ht="19.5" thickBot="1" x14ac:dyDescent="0.35">
      <c r="A29" s="2"/>
      <c r="B29" s="1"/>
      <c r="C29" s="66">
        <v>44</v>
      </c>
      <c r="D29" s="67" t="s">
        <v>84</v>
      </c>
      <c r="E29" s="68">
        <f>COUNTIF(AW$13:BE$13,4)</f>
        <v>1</v>
      </c>
      <c r="F29" s="69">
        <v>5</v>
      </c>
      <c r="G29" s="70">
        <v>20</v>
      </c>
      <c r="H29" s="71" t="s">
        <v>80</v>
      </c>
      <c r="I29" s="71" t="s">
        <v>80</v>
      </c>
      <c r="J29" s="71" t="s">
        <v>80</v>
      </c>
      <c r="K29" s="71">
        <f>$G29</f>
        <v>20</v>
      </c>
      <c r="L29" s="71">
        <f>$G29</f>
        <v>20</v>
      </c>
      <c r="M29" s="71">
        <f t="shared" si="7"/>
        <v>20</v>
      </c>
      <c r="N29" s="71" t="s">
        <v>80</v>
      </c>
      <c r="O29" s="71">
        <f t="shared" si="7"/>
        <v>20</v>
      </c>
      <c r="P29" s="71">
        <f t="shared" si="7"/>
        <v>20</v>
      </c>
      <c r="Q29" s="13"/>
      <c r="R29" s="72">
        <f t="shared" si="8"/>
        <v>20</v>
      </c>
      <c r="S29" s="73">
        <f t="shared" si="9"/>
        <v>5</v>
      </c>
      <c r="T29" s="13"/>
      <c r="U29" s="18"/>
      <c r="V29" s="13"/>
      <c r="W29" s="87" t="s">
        <v>83</v>
      </c>
      <c r="X29" s="88" t="s">
        <v>62</v>
      </c>
      <c r="Y29" s="89">
        <v>1</v>
      </c>
      <c r="Z29" s="63" t="s">
        <v>79</v>
      </c>
      <c r="AA29" s="64" t="s">
        <v>79</v>
      </c>
      <c r="AB29" s="64" t="s">
        <v>79</v>
      </c>
      <c r="AC29" s="64" t="s">
        <v>79</v>
      </c>
      <c r="AD29" s="47">
        <v>3</v>
      </c>
      <c r="AE29" s="47">
        <v>5</v>
      </c>
      <c r="AF29" s="49">
        <v>1</v>
      </c>
      <c r="AG29" s="49">
        <v>5</v>
      </c>
      <c r="AH29" s="39">
        <v>0</v>
      </c>
      <c r="AI29" s="39">
        <v>3</v>
      </c>
      <c r="AJ29" s="86"/>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row>
    <row r="30" spans="1:190" ht="16.5" thickBot="1" x14ac:dyDescent="0.3">
      <c r="A30" s="2"/>
      <c r="B30" s="1"/>
      <c r="C30" s="90">
        <v>4</v>
      </c>
      <c r="D30" s="551" t="s">
        <v>49</v>
      </c>
      <c r="E30" s="552">
        <f>COUNTIF(AW$13:BE$13,5)</f>
        <v>1</v>
      </c>
      <c r="F30" s="69">
        <v>6</v>
      </c>
      <c r="G30" s="70">
        <v>26</v>
      </c>
      <c r="H30" s="71">
        <f>$G30</f>
        <v>26</v>
      </c>
      <c r="I30" s="71">
        <f>$G30</f>
        <v>26</v>
      </c>
      <c r="J30" s="71">
        <f>$G30</f>
        <v>26</v>
      </c>
      <c r="K30" s="71">
        <f>$G30</f>
        <v>26</v>
      </c>
      <c r="L30" s="71" t="s">
        <v>80</v>
      </c>
      <c r="M30" s="71" t="s">
        <v>80</v>
      </c>
      <c r="N30" s="71" t="s">
        <v>80</v>
      </c>
      <c r="O30" s="71" t="s">
        <v>80</v>
      </c>
      <c r="P30" s="71">
        <f>$G30</f>
        <v>26</v>
      </c>
      <c r="Q30" s="13"/>
      <c r="R30" s="72">
        <f t="shared" si="8"/>
        <v>26</v>
      </c>
      <c r="S30" s="73">
        <f t="shared" si="9"/>
        <v>5</v>
      </c>
      <c r="T30" s="13"/>
      <c r="U30" s="18"/>
      <c r="V30" s="13"/>
      <c r="W30" s="91"/>
      <c r="X30" s="92"/>
      <c r="Y30" s="92"/>
      <c r="Z30" s="93"/>
      <c r="AA30" s="93"/>
      <c r="AB30" s="93"/>
      <c r="AC30" s="93" t="s">
        <v>85</v>
      </c>
      <c r="AD30" s="93"/>
      <c r="AE30" s="93"/>
      <c r="AF30" s="93"/>
      <c r="AG30" s="93"/>
      <c r="AH30" s="93"/>
      <c r="AI30" s="94"/>
      <c r="AJ30" s="1"/>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row>
    <row r="31" spans="1:190" ht="15.75" x14ac:dyDescent="0.25">
      <c r="A31" s="2"/>
      <c r="B31" s="1"/>
      <c r="C31" s="95"/>
      <c r="D31" s="95"/>
      <c r="E31" s="96"/>
      <c r="F31" s="97">
        <v>7</v>
      </c>
      <c r="G31" s="70">
        <v>33</v>
      </c>
      <c r="H31" s="71" t="s">
        <v>80</v>
      </c>
      <c r="I31" s="71">
        <f>$G31</f>
        <v>33</v>
      </c>
      <c r="J31" s="71" t="s">
        <v>80</v>
      </c>
      <c r="K31" s="71" t="s">
        <v>80</v>
      </c>
      <c r="L31" s="71">
        <f t="shared" ref="L31:P32" si="10">$G31</f>
        <v>33</v>
      </c>
      <c r="M31" s="71">
        <f t="shared" si="10"/>
        <v>33</v>
      </c>
      <c r="N31" s="71">
        <f t="shared" si="10"/>
        <v>33</v>
      </c>
      <c r="O31" s="71" t="s">
        <v>80</v>
      </c>
      <c r="P31" s="71">
        <f>$G31</f>
        <v>33</v>
      </c>
      <c r="Q31" s="13"/>
      <c r="R31" s="72">
        <f t="shared" si="8"/>
        <v>33</v>
      </c>
      <c r="S31" s="73">
        <f t="shared" si="9"/>
        <v>5</v>
      </c>
      <c r="T31" s="13"/>
      <c r="U31" s="18"/>
      <c r="V31" s="13"/>
      <c r="W31" s="98" t="s">
        <v>48</v>
      </c>
      <c r="X31" s="99"/>
      <c r="Y31" s="100"/>
      <c r="Z31" s="63" t="s">
        <v>49</v>
      </c>
      <c r="AA31" s="64" t="s">
        <v>49</v>
      </c>
      <c r="AB31" s="64" t="s">
        <v>50</v>
      </c>
      <c r="AC31" s="64" t="s">
        <v>50</v>
      </c>
      <c r="AD31" s="48" t="s">
        <v>51</v>
      </c>
      <c r="AE31" s="48" t="s">
        <v>51</v>
      </c>
      <c r="AF31" s="49" t="s">
        <v>52</v>
      </c>
      <c r="AG31" s="49" t="s">
        <v>52</v>
      </c>
      <c r="AH31" s="39">
        <v>1</v>
      </c>
      <c r="AI31" s="39">
        <v>1</v>
      </c>
      <c r="AJ31" s="1"/>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row>
    <row r="32" spans="1:190" ht="15.75" x14ac:dyDescent="0.25">
      <c r="A32" s="2"/>
      <c r="B32" s="1"/>
      <c r="C32" s="573" t="s">
        <v>86</v>
      </c>
      <c r="D32" s="574"/>
      <c r="E32" s="96"/>
      <c r="F32" s="97">
        <v>8</v>
      </c>
      <c r="G32" s="70">
        <v>38</v>
      </c>
      <c r="H32" s="71" t="s">
        <v>80</v>
      </c>
      <c r="I32" s="71" t="s">
        <v>80</v>
      </c>
      <c r="J32" s="71" t="s">
        <v>80</v>
      </c>
      <c r="K32" s="71">
        <f>$G32</f>
        <v>38</v>
      </c>
      <c r="L32" s="71">
        <f t="shared" si="10"/>
        <v>38</v>
      </c>
      <c r="M32" s="71" t="s">
        <v>80</v>
      </c>
      <c r="N32" s="71">
        <f t="shared" si="10"/>
        <v>38</v>
      </c>
      <c r="O32" s="71">
        <f t="shared" si="10"/>
        <v>38</v>
      </c>
      <c r="P32" s="71">
        <f t="shared" si="10"/>
        <v>38</v>
      </c>
      <c r="Q32" s="13"/>
      <c r="R32" s="72">
        <f t="shared" si="8"/>
        <v>38</v>
      </c>
      <c r="S32" s="73">
        <f t="shared" si="9"/>
        <v>5</v>
      </c>
      <c r="T32" s="13"/>
      <c r="U32" s="18"/>
      <c r="V32" s="13"/>
      <c r="W32" s="101" t="s">
        <v>54</v>
      </c>
      <c r="X32" s="102"/>
      <c r="Y32" s="103" t="s">
        <v>55</v>
      </c>
      <c r="Z32" s="63" t="s">
        <v>56</v>
      </c>
      <c r="AA32" s="64" t="s">
        <v>57</v>
      </c>
      <c r="AB32" s="64" t="s">
        <v>56</v>
      </c>
      <c r="AC32" s="64" t="s">
        <v>57</v>
      </c>
      <c r="AD32" s="47" t="s">
        <v>56</v>
      </c>
      <c r="AE32" s="48" t="s">
        <v>57</v>
      </c>
      <c r="AF32" s="49" t="s">
        <v>56</v>
      </c>
      <c r="AG32" s="50" t="s">
        <v>57</v>
      </c>
      <c r="AH32" s="39" t="s">
        <v>56</v>
      </c>
      <c r="AI32" s="39" t="s">
        <v>57</v>
      </c>
      <c r="AJ32" s="1"/>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row>
    <row r="33" spans="1:190" ht="15.75" x14ac:dyDescent="0.25">
      <c r="A33" s="2"/>
      <c r="B33" s="1"/>
      <c r="C33" s="104" t="s">
        <v>87</v>
      </c>
      <c r="D33" s="105">
        <f>COUNTIF(H38:P38,"1+1")</f>
        <v>0</v>
      </c>
      <c r="E33" s="96"/>
      <c r="F33" s="97">
        <v>9</v>
      </c>
      <c r="G33" s="70">
        <v>44</v>
      </c>
      <c r="H33" s="71">
        <f>$G33</f>
        <v>44</v>
      </c>
      <c r="I33" s="71" t="s">
        <v>80</v>
      </c>
      <c r="J33" s="71">
        <f>$G33</f>
        <v>44</v>
      </c>
      <c r="K33" s="71" t="s">
        <v>80</v>
      </c>
      <c r="L33" s="71">
        <f>$G33</f>
        <v>44</v>
      </c>
      <c r="M33" s="71" t="s">
        <v>80</v>
      </c>
      <c r="N33" s="71" t="s">
        <v>80</v>
      </c>
      <c r="O33" s="71">
        <f>$G33</f>
        <v>44</v>
      </c>
      <c r="P33" s="71">
        <f>$G33</f>
        <v>44</v>
      </c>
      <c r="Q33" s="13"/>
      <c r="R33" s="72">
        <f t="shared" si="8"/>
        <v>44</v>
      </c>
      <c r="S33" s="73">
        <f t="shared" si="9"/>
        <v>5</v>
      </c>
      <c r="T33" s="13"/>
      <c r="U33" s="18"/>
      <c r="V33" s="13"/>
      <c r="W33" s="106" t="s">
        <v>88</v>
      </c>
      <c r="X33" s="48" t="s">
        <v>62</v>
      </c>
      <c r="Y33" s="107">
        <v>0.82142857142857162</v>
      </c>
      <c r="Z33" s="63" t="s">
        <v>79</v>
      </c>
      <c r="AA33" s="64" t="s">
        <v>79</v>
      </c>
      <c r="AB33" s="64" t="s">
        <v>79</v>
      </c>
      <c r="AC33" s="64" t="s">
        <v>79</v>
      </c>
      <c r="AD33" s="47">
        <v>1</v>
      </c>
      <c r="AE33" s="47">
        <v>3</v>
      </c>
      <c r="AF33" s="49">
        <v>1</v>
      </c>
      <c r="AG33" s="49">
        <v>5</v>
      </c>
      <c r="AH33" s="39">
        <v>1</v>
      </c>
      <c r="AI33" s="39">
        <v>5</v>
      </c>
      <c r="AJ33" s="1"/>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row>
    <row r="34" spans="1:190" ht="16.5" thickBot="1" x14ac:dyDescent="0.3">
      <c r="A34" s="2"/>
      <c r="B34" s="1"/>
      <c r="C34" s="108" t="s">
        <v>89</v>
      </c>
      <c r="D34" s="109">
        <f>COUNTIF(H38:P38,"2+1")</f>
        <v>5</v>
      </c>
      <c r="E34" s="96"/>
      <c r="F34" s="96"/>
      <c r="G34" s="110" t="s">
        <v>90</v>
      </c>
      <c r="H34" s="111">
        <v>4</v>
      </c>
      <c r="I34" s="111">
        <v>4</v>
      </c>
      <c r="J34" s="111">
        <v>4</v>
      </c>
      <c r="K34" s="111">
        <v>4</v>
      </c>
      <c r="L34" s="111">
        <v>4</v>
      </c>
      <c r="M34" s="111">
        <v>4</v>
      </c>
      <c r="N34" s="111">
        <v>4</v>
      </c>
      <c r="O34" s="111">
        <v>4</v>
      </c>
      <c r="P34" s="111">
        <v>4</v>
      </c>
      <c r="Q34" s="13"/>
      <c r="R34" s="18"/>
      <c r="S34" s="18"/>
      <c r="T34" s="13"/>
      <c r="U34" s="18"/>
      <c r="V34" s="13"/>
      <c r="W34" s="112" t="s">
        <v>88</v>
      </c>
      <c r="X34" s="113" t="s">
        <v>62</v>
      </c>
      <c r="Y34" s="114">
        <v>1.0000000000000002</v>
      </c>
      <c r="Z34" s="63" t="s">
        <v>79</v>
      </c>
      <c r="AA34" s="64" t="s">
        <v>79</v>
      </c>
      <c r="AB34" s="64" t="s">
        <v>79</v>
      </c>
      <c r="AC34" s="64" t="s">
        <v>79</v>
      </c>
      <c r="AD34" s="64" t="s">
        <v>79</v>
      </c>
      <c r="AE34" s="64" t="s">
        <v>79</v>
      </c>
      <c r="AF34" s="49">
        <v>6</v>
      </c>
      <c r="AG34" s="49">
        <v>7</v>
      </c>
      <c r="AH34" s="39">
        <v>1</v>
      </c>
      <c r="AI34" s="39">
        <v>3</v>
      </c>
      <c r="AJ34" s="1"/>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row>
    <row r="35" spans="1:190" ht="16.5" thickBot="1" x14ac:dyDescent="0.3">
      <c r="A35" s="2"/>
      <c r="B35" s="1"/>
      <c r="C35" s="115" t="s">
        <v>91</v>
      </c>
      <c r="D35" s="116">
        <f>COUNTIF(H38:P38,"3+1")</f>
        <v>2</v>
      </c>
      <c r="E35" s="96"/>
      <c r="F35" s="96"/>
      <c r="G35" s="96"/>
      <c r="H35" s="96"/>
      <c r="I35" s="96"/>
      <c r="J35" s="96"/>
      <c r="K35" s="96"/>
      <c r="L35" s="96"/>
      <c r="M35" s="96"/>
      <c r="N35" s="96"/>
      <c r="O35" s="96"/>
      <c r="P35" s="96"/>
      <c r="Q35" s="13"/>
      <c r="R35" s="13"/>
      <c r="S35" s="13"/>
      <c r="T35" s="13"/>
      <c r="U35" s="18"/>
      <c r="V35" s="13"/>
      <c r="W35" s="117"/>
      <c r="X35" s="118"/>
      <c r="Y35" s="118"/>
      <c r="Z35" s="119"/>
      <c r="AA35" s="119"/>
      <c r="AB35" s="119"/>
      <c r="AC35" s="119" t="s">
        <v>92</v>
      </c>
      <c r="AD35" s="119"/>
      <c r="AE35" s="119"/>
      <c r="AF35" s="119"/>
      <c r="AG35" s="119"/>
      <c r="AH35" s="119"/>
      <c r="AI35" s="120"/>
      <c r="AJ35" s="1"/>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row>
    <row r="36" spans="1:190" ht="15.75" x14ac:dyDescent="0.25">
      <c r="A36" s="2"/>
      <c r="B36" s="2"/>
      <c r="C36" s="121" t="s">
        <v>93</v>
      </c>
      <c r="D36" s="122">
        <f>COUNTIF(H38:P38,"4+1")</f>
        <v>1</v>
      </c>
      <c r="E36" s="123"/>
      <c r="F36" s="123"/>
      <c r="G36" s="124" t="s">
        <v>94</v>
      </c>
      <c r="H36" s="125">
        <f t="shared" ref="H36:P36" si="11">AW13</f>
        <v>2</v>
      </c>
      <c r="I36" s="125">
        <f t="shared" si="11"/>
        <v>2</v>
      </c>
      <c r="J36" s="125">
        <f t="shared" si="11"/>
        <v>2</v>
      </c>
      <c r="K36" s="125">
        <f t="shared" si="11"/>
        <v>3</v>
      </c>
      <c r="L36" s="125">
        <f t="shared" si="11"/>
        <v>4</v>
      </c>
      <c r="M36" s="125">
        <f t="shared" si="11"/>
        <v>2</v>
      </c>
      <c r="N36" s="125">
        <f t="shared" si="11"/>
        <v>2</v>
      </c>
      <c r="O36" s="125">
        <f t="shared" si="11"/>
        <v>3</v>
      </c>
      <c r="P36" s="125">
        <f t="shared" si="11"/>
        <v>5</v>
      </c>
      <c r="Q36" s="123"/>
      <c r="R36" s="123"/>
      <c r="S36" s="123"/>
      <c r="T36" s="123"/>
      <c r="U36" s="123"/>
      <c r="V36" s="13"/>
      <c r="W36" s="126" t="s">
        <v>48</v>
      </c>
      <c r="X36" s="127"/>
      <c r="Y36" s="128"/>
      <c r="Z36" s="63" t="s">
        <v>49</v>
      </c>
      <c r="AA36" s="64" t="s">
        <v>49</v>
      </c>
      <c r="AB36" s="64" t="s">
        <v>50</v>
      </c>
      <c r="AC36" s="64" t="s">
        <v>50</v>
      </c>
      <c r="AD36" s="64" t="s">
        <v>51</v>
      </c>
      <c r="AE36" s="64" t="s">
        <v>51</v>
      </c>
      <c r="AF36" s="49" t="s">
        <v>52</v>
      </c>
      <c r="AG36" s="49" t="s">
        <v>52</v>
      </c>
      <c r="AH36" s="39">
        <v>1</v>
      </c>
      <c r="AI36" s="39">
        <v>1</v>
      </c>
      <c r="AJ36" s="1"/>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row>
    <row r="37" spans="1:190" ht="15.75" x14ac:dyDescent="0.25">
      <c r="A37" s="2"/>
      <c r="B37" s="2"/>
      <c r="C37" s="129" t="s">
        <v>95</v>
      </c>
      <c r="D37" s="130">
        <f>COUNTIF(H38:P38,"5+1")</f>
        <v>1</v>
      </c>
      <c r="E37" s="123"/>
      <c r="F37" s="123"/>
      <c r="G37" s="131" t="s">
        <v>96</v>
      </c>
      <c r="H37" s="132">
        <f t="shared" ref="H37:P37" si="12">AW16</f>
        <v>1</v>
      </c>
      <c r="I37" s="132">
        <f t="shared" si="12"/>
        <v>1</v>
      </c>
      <c r="J37" s="132">
        <f t="shared" si="12"/>
        <v>1</v>
      </c>
      <c r="K37" s="132">
        <f t="shared" si="12"/>
        <v>1</v>
      </c>
      <c r="L37" s="132">
        <f t="shared" si="12"/>
        <v>1</v>
      </c>
      <c r="M37" s="132">
        <f t="shared" si="12"/>
        <v>1</v>
      </c>
      <c r="N37" s="132">
        <f t="shared" si="12"/>
        <v>1</v>
      </c>
      <c r="O37" s="132">
        <f t="shared" si="12"/>
        <v>1</v>
      </c>
      <c r="P37" s="132">
        <f t="shared" si="12"/>
        <v>1</v>
      </c>
      <c r="Q37" s="123"/>
      <c r="R37" s="123"/>
      <c r="S37" s="123"/>
      <c r="T37" s="123"/>
      <c r="U37" s="123"/>
      <c r="V37" s="13"/>
      <c r="W37" s="133" t="s">
        <v>54</v>
      </c>
      <c r="X37" s="134"/>
      <c r="Y37" s="135" t="s">
        <v>55</v>
      </c>
      <c r="Z37" s="63" t="s">
        <v>56</v>
      </c>
      <c r="AA37" s="64" t="s">
        <v>57</v>
      </c>
      <c r="AB37" s="64" t="s">
        <v>56</v>
      </c>
      <c r="AC37" s="64" t="s">
        <v>57</v>
      </c>
      <c r="AD37" s="63" t="s">
        <v>56</v>
      </c>
      <c r="AE37" s="64" t="s">
        <v>57</v>
      </c>
      <c r="AF37" s="49" t="s">
        <v>56</v>
      </c>
      <c r="AG37" s="50" t="s">
        <v>57</v>
      </c>
      <c r="AH37" s="39" t="s">
        <v>56</v>
      </c>
      <c r="AI37" s="39" t="s">
        <v>57</v>
      </c>
      <c r="AJ37" s="1"/>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5"/>
      <c r="GD37" s="65"/>
      <c r="GE37" s="65"/>
      <c r="GF37" s="65"/>
    </row>
    <row r="38" spans="1:190" ht="16.5" thickBot="1" x14ac:dyDescent="0.3">
      <c r="A38" s="2"/>
      <c r="B38" s="2"/>
      <c r="C38" s="575" t="str">
        <f>IF(D37&gt;=1,AV15,"-")</f>
        <v>€€ '' ΤΑΜΕΙΟ "$$</v>
      </c>
      <c r="D38" s="576"/>
      <c r="E38" s="123"/>
      <c r="F38" s="123"/>
      <c r="G38" s="136" t="s">
        <v>97</v>
      </c>
      <c r="H38" s="137" t="str">
        <f>IF(H37=1,H36&amp;"+"&amp;1," ")</f>
        <v>2+1</v>
      </c>
      <c r="I38" s="137" t="str">
        <f>IF(I37=1,I36&amp;"+"&amp;1," ")</f>
        <v>2+1</v>
      </c>
      <c r="J38" s="137" t="str">
        <f>IF(J37=1,J36&amp;"+"&amp;1," ")</f>
        <v>2+1</v>
      </c>
      <c r="K38" s="137" t="str">
        <f>IF(K37=1,K36&amp;"+"&amp;1," ")</f>
        <v>3+1</v>
      </c>
      <c r="L38" s="137" t="str">
        <f>IF(L37=1,L36&amp;"+"&amp;1," ")</f>
        <v>4+1</v>
      </c>
      <c r="M38" s="137" t="str">
        <f t="shared" ref="M38:P38" si="13">IF(M37=1,M36&amp;"+"&amp;1," ")</f>
        <v>2+1</v>
      </c>
      <c r="N38" s="137" t="str">
        <f t="shared" si="13"/>
        <v>2+1</v>
      </c>
      <c r="O38" s="137" t="str">
        <f t="shared" si="13"/>
        <v>3+1</v>
      </c>
      <c r="P38" s="137" t="str">
        <f t="shared" si="13"/>
        <v>5+1</v>
      </c>
      <c r="Q38" s="123"/>
      <c r="R38" s="123"/>
      <c r="S38" s="123"/>
      <c r="T38" s="123"/>
      <c r="U38" s="123"/>
      <c r="V38" s="13"/>
      <c r="W38" s="112" t="s">
        <v>98</v>
      </c>
      <c r="X38" s="113" t="s">
        <v>79</v>
      </c>
      <c r="Y38" s="114">
        <v>1</v>
      </c>
      <c r="Z38" s="63" t="s">
        <v>79</v>
      </c>
      <c r="AA38" s="64" t="s">
        <v>79</v>
      </c>
      <c r="AB38" s="64" t="s">
        <v>79</v>
      </c>
      <c r="AC38" s="64" t="s">
        <v>79</v>
      </c>
      <c r="AD38" s="63" t="s">
        <v>79</v>
      </c>
      <c r="AE38" s="64" t="s">
        <v>79</v>
      </c>
      <c r="AF38" s="49">
        <v>2</v>
      </c>
      <c r="AG38" s="50">
        <v>4</v>
      </c>
      <c r="AH38" s="39">
        <v>2</v>
      </c>
      <c r="AI38" s="39">
        <v>6</v>
      </c>
      <c r="AJ38" s="1"/>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row>
    <row r="39" spans="1:190" ht="16.5" thickBot="1" x14ac:dyDescent="0.3">
      <c r="A39" s="2"/>
      <c r="B39" s="2"/>
      <c r="C39" s="123"/>
      <c r="D39" s="123"/>
      <c r="E39" s="123"/>
      <c r="F39" s="123"/>
      <c r="G39" s="123"/>
      <c r="H39" s="123"/>
      <c r="I39" s="123"/>
      <c r="J39" s="123"/>
      <c r="K39" s="123"/>
      <c r="L39" s="123"/>
      <c r="M39" s="123"/>
      <c r="N39" s="123"/>
      <c r="O39" s="123"/>
      <c r="P39" s="123"/>
      <c r="Q39" s="123"/>
      <c r="R39" s="123"/>
      <c r="S39" s="123"/>
      <c r="T39" s="123"/>
      <c r="U39" s="123"/>
      <c r="V39" s="13"/>
      <c r="W39" s="138"/>
      <c r="X39" s="139"/>
      <c r="Y39" s="140"/>
      <c r="Z39" s="140"/>
      <c r="AA39" s="139"/>
      <c r="AB39" s="139"/>
      <c r="AC39" s="139" t="s">
        <v>99</v>
      </c>
      <c r="AD39" s="139"/>
      <c r="AE39" s="139"/>
      <c r="AF39" s="139"/>
      <c r="AG39" s="139"/>
      <c r="AH39" s="139"/>
      <c r="AI39" s="141"/>
      <c r="AJ39" s="1"/>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c r="FA39" s="65"/>
      <c r="FB39" s="65"/>
      <c r="FC39" s="65"/>
      <c r="FD39" s="65"/>
      <c r="FE39" s="65"/>
      <c r="FF39" s="65"/>
      <c r="FG39" s="65"/>
      <c r="FH39" s="65"/>
      <c r="FI39" s="65"/>
      <c r="FJ39" s="65"/>
      <c r="FK39" s="65"/>
      <c r="FL39" s="65"/>
      <c r="FM39" s="65"/>
      <c r="FN39" s="65"/>
      <c r="FO39" s="65"/>
      <c r="FP39" s="65"/>
      <c r="FQ39" s="65"/>
      <c r="FR39" s="65"/>
      <c r="FS39" s="65"/>
      <c r="FT39" s="65"/>
      <c r="FU39" s="65"/>
      <c r="FV39" s="65"/>
      <c r="FW39" s="65"/>
      <c r="FX39" s="65"/>
      <c r="FY39" s="65"/>
      <c r="FZ39" s="65"/>
      <c r="GA39" s="65"/>
      <c r="GB39" s="65"/>
      <c r="GC39" s="65"/>
      <c r="GD39" s="65"/>
      <c r="GE39" s="65"/>
      <c r="GF39" s="65"/>
    </row>
    <row r="40" spans="1:190" ht="15.75" x14ac:dyDescent="0.25">
      <c r="A40" s="2"/>
      <c r="B40" s="2"/>
      <c r="C40" s="123"/>
      <c r="D40" s="123"/>
      <c r="E40" s="123"/>
      <c r="F40" s="123"/>
      <c r="G40" s="142" t="s">
        <v>100</v>
      </c>
      <c r="H40" s="123"/>
      <c r="I40" s="123"/>
      <c r="J40" s="123"/>
      <c r="K40" s="123"/>
      <c r="L40" s="123"/>
      <c r="M40" s="123"/>
      <c r="N40" s="123"/>
      <c r="O40" s="123"/>
      <c r="P40" s="123"/>
      <c r="Q40" s="123"/>
      <c r="R40" s="123"/>
      <c r="S40" s="123"/>
      <c r="T40" s="123"/>
      <c r="U40" s="123"/>
      <c r="V40" s="13"/>
      <c r="W40" s="143" t="s">
        <v>48</v>
      </c>
      <c r="X40" s="144"/>
      <c r="Y40" s="145"/>
      <c r="Z40" s="63" t="s">
        <v>49</v>
      </c>
      <c r="AA40" s="64" t="s">
        <v>49</v>
      </c>
      <c r="AB40" s="64" t="s">
        <v>50</v>
      </c>
      <c r="AC40" s="64" t="s">
        <v>50</v>
      </c>
      <c r="AD40" s="64" t="s">
        <v>51</v>
      </c>
      <c r="AE40" s="64" t="s">
        <v>51</v>
      </c>
      <c r="AF40" s="64" t="s">
        <v>52</v>
      </c>
      <c r="AG40" s="64" t="s">
        <v>52</v>
      </c>
      <c r="AH40" s="39">
        <v>1</v>
      </c>
      <c r="AI40" s="39">
        <v>1</v>
      </c>
      <c r="AJ40" s="1"/>
      <c r="AK40" s="4"/>
      <c r="AL40" s="4"/>
      <c r="AM40" s="4"/>
      <c r="AN40" s="4"/>
      <c r="AO40" s="4"/>
      <c r="AP40" s="4"/>
      <c r="AQ40" s="4"/>
      <c r="AR40" s="4"/>
      <c r="AS40" s="4"/>
      <c r="AT40" s="4"/>
      <c r="AU40" s="4"/>
      <c r="AV40" s="4"/>
      <c r="AW40" s="4"/>
      <c r="AX40" s="4"/>
    </row>
    <row r="41" spans="1:190" ht="15.75" x14ac:dyDescent="0.25">
      <c r="A41" s="2"/>
      <c r="B41" s="2"/>
      <c r="C41" s="123"/>
      <c r="D41" s="123"/>
      <c r="E41" s="123"/>
      <c r="F41" s="123"/>
      <c r="G41" s="142" t="s">
        <v>100</v>
      </c>
      <c r="H41" s="123"/>
      <c r="I41" s="123"/>
      <c r="J41" s="123"/>
      <c r="K41" s="123"/>
      <c r="L41" s="123"/>
      <c r="M41" s="123"/>
      <c r="N41" s="123"/>
      <c r="O41" s="123"/>
      <c r="P41" s="123"/>
      <c r="Q41" s="123"/>
      <c r="R41" s="123"/>
      <c r="S41" s="123"/>
      <c r="T41" s="123"/>
      <c r="U41" s="123"/>
      <c r="V41" s="13"/>
      <c r="W41" s="146" t="s">
        <v>54</v>
      </c>
      <c r="X41" s="147"/>
      <c r="Y41" s="148" t="s">
        <v>55</v>
      </c>
      <c r="Z41" s="63" t="s">
        <v>56</v>
      </c>
      <c r="AA41" s="64" t="s">
        <v>57</v>
      </c>
      <c r="AB41" s="64" t="s">
        <v>56</v>
      </c>
      <c r="AC41" s="64" t="s">
        <v>57</v>
      </c>
      <c r="AD41" s="63" t="s">
        <v>56</v>
      </c>
      <c r="AE41" s="64" t="s">
        <v>57</v>
      </c>
      <c r="AF41" s="64" t="s">
        <v>56</v>
      </c>
      <c r="AG41" s="149" t="s">
        <v>57</v>
      </c>
      <c r="AH41" s="39" t="s">
        <v>56</v>
      </c>
      <c r="AI41" s="39" t="s">
        <v>57</v>
      </c>
      <c r="AJ41" s="1"/>
      <c r="AK41" s="4"/>
      <c r="AL41" s="4"/>
      <c r="AM41" s="4"/>
      <c r="AN41" s="4"/>
      <c r="AO41" s="4"/>
      <c r="AP41" s="4"/>
      <c r="AQ41" s="4"/>
      <c r="AR41" s="4"/>
      <c r="AS41" s="4"/>
      <c r="AT41" s="4"/>
      <c r="AU41" s="4"/>
      <c r="AV41" s="4"/>
      <c r="AW41" s="4"/>
      <c r="AX41" s="4"/>
    </row>
    <row r="42" spans="1:190" ht="16.5" thickBot="1" x14ac:dyDescent="0.3">
      <c r="A42" s="2"/>
      <c r="B42" s="2"/>
      <c r="C42" s="123"/>
      <c r="D42" s="123"/>
      <c r="E42" s="123"/>
      <c r="F42" s="123"/>
      <c r="G42" s="123"/>
      <c r="H42" s="123"/>
      <c r="I42" s="123"/>
      <c r="J42" s="123"/>
      <c r="K42" s="123"/>
      <c r="L42" s="123"/>
      <c r="M42" s="123"/>
      <c r="N42" s="123"/>
      <c r="O42" s="123"/>
      <c r="P42" s="123"/>
      <c r="Q42" s="123"/>
      <c r="R42" s="123"/>
      <c r="S42" s="123"/>
      <c r="T42" s="123"/>
      <c r="U42" s="123"/>
      <c r="V42" s="13"/>
      <c r="W42" s="150" t="s">
        <v>101</v>
      </c>
      <c r="X42" s="151" t="s">
        <v>79</v>
      </c>
      <c r="Y42" s="152">
        <v>1</v>
      </c>
      <c r="Z42" s="63" t="s">
        <v>79</v>
      </c>
      <c r="AA42" s="64" t="s">
        <v>79</v>
      </c>
      <c r="AB42" s="64" t="s">
        <v>79</v>
      </c>
      <c r="AC42" s="64" t="s">
        <v>79</v>
      </c>
      <c r="AD42" s="63" t="s">
        <v>79</v>
      </c>
      <c r="AE42" s="64" t="s">
        <v>79</v>
      </c>
      <c r="AF42" s="63" t="s">
        <v>79</v>
      </c>
      <c r="AG42" s="64" t="s">
        <v>79</v>
      </c>
      <c r="AH42" s="39">
        <v>5</v>
      </c>
      <c r="AI42" s="39">
        <v>5</v>
      </c>
      <c r="AJ42" s="1"/>
      <c r="AK42" s="4"/>
      <c r="AL42" s="4"/>
      <c r="AM42" s="4"/>
      <c r="AN42" s="4"/>
      <c r="AO42" s="4"/>
      <c r="AP42" s="4"/>
      <c r="AQ42" s="4"/>
      <c r="AR42" s="4"/>
      <c r="AS42" s="4"/>
      <c r="AT42" s="4"/>
      <c r="AU42" s="4"/>
      <c r="AV42" s="4"/>
      <c r="AW42" s="4"/>
      <c r="AX42" s="4"/>
    </row>
    <row r="43" spans="1:190" x14ac:dyDescent="0.25">
      <c r="A43" s="2"/>
      <c r="B43" s="2"/>
      <c r="C43" s="123"/>
      <c r="D43" s="123"/>
      <c r="E43" s="123"/>
      <c r="F43" s="123"/>
      <c r="G43" s="123"/>
      <c r="H43" s="123"/>
      <c r="I43" s="123"/>
      <c r="J43" s="123"/>
      <c r="K43" s="123"/>
      <c r="L43" s="123"/>
      <c r="M43" s="123"/>
      <c r="N43" s="123"/>
      <c r="O43" s="123"/>
      <c r="P43" s="123"/>
      <c r="Q43" s="123"/>
      <c r="R43" s="123"/>
      <c r="S43" s="123"/>
      <c r="T43" s="123"/>
      <c r="U43" s="123"/>
      <c r="V43" s="13"/>
      <c r="W43" s="13"/>
      <c r="X43" s="13"/>
      <c r="Y43" s="13"/>
      <c r="Z43" s="13"/>
      <c r="AA43" s="13"/>
      <c r="AB43" s="13"/>
      <c r="AC43" s="13"/>
      <c r="AD43" s="13"/>
      <c r="AE43" s="13"/>
      <c r="AF43" s="13"/>
      <c r="AG43" s="13"/>
      <c r="AH43" s="13"/>
      <c r="AI43" s="13"/>
      <c r="AJ43" s="1"/>
      <c r="AK43" s="4"/>
      <c r="AL43" s="4"/>
      <c r="AM43" s="4"/>
      <c r="AN43" s="4"/>
      <c r="AO43" s="4"/>
      <c r="AP43" s="4"/>
      <c r="AQ43" s="4"/>
      <c r="AR43" s="4"/>
      <c r="AS43" s="4"/>
      <c r="AT43" s="4"/>
      <c r="AU43" s="4"/>
      <c r="AV43" s="4"/>
      <c r="AW43" s="4"/>
      <c r="AX43" s="4"/>
    </row>
    <row r="44" spans="1:190" x14ac:dyDescent="0.25">
      <c r="A44" s="2"/>
      <c r="B44" s="2"/>
      <c r="C44" s="123"/>
      <c r="D44" s="123"/>
      <c r="E44" s="123"/>
      <c r="F44" s="123"/>
      <c r="G44" s="123"/>
      <c r="H44" s="123"/>
      <c r="I44" s="123"/>
      <c r="J44" s="123"/>
      <c r="K44" s="123"/>
      <c r="L44" s="123"/>
      <c r="M44" s="123"/>
      <c r="N44" s="123"/>
      <c r="O44" s="123"/>
      <c r="P44" s="123"/>
      <c r="Q44" s="123"/>
      <c r="R44" s="123"/>
      <c r="S44" s="123"/>
      <c r="T44" s="123"/>
      <c r="U44" s="123"/>
      <c r="V44" s="13"/>
      <c r="W44" s="13"/>
      <c r="X44" s="13"/>
      <c r="Y44" s="13"/>
      <c r="Z44" s="13"/>
      <c r="AA44" s="13"/>
      <c r="AB44" s="13"/>
      <c r="AC44" s="13"/>
      <c r="AD44" s="13"/>
      <c r="AE44" s="13"/>
      <c r="AF44" s="13"/>
      <c r="AG44" s="13"/>
      <c r="AH44" s="13"/>
      <c r="AI44" s="13"/>
      <c r="AJ44" s="1"/>
      <c r="AK44" s="4"/>
      <c r="AL44" s="4"/>
      <c r="AM44" s="4"/>
      <c r="AN44" s="4"/>
      <c r="AO44" s="4"/>
      <c r="AP44" s="4"/>
      <c r="AQ44" s="4"/>
      <c r="AR44" s="4"/>
      <c r="AS44" s="4"/>
      <c r="AT44" s="4"/>
      <c r="AU44" s="4"/>
      <c r="AV44" s="4"/>
      <c r="AW44" s="4"/>
      <c r="AX44" s="4"/>
    </row>
    <row r="45" spans="1:190" x14ac:dyDescent="0.25">
      <c r="A45" s="2"/>
      <c r="B45" s="2"/>
      <c r="C45" s="2"/>
      <c r="D45" s="2"/>
      <c r="E45" s="2"/>
      <c r="F45" s="2"/>
      <c r="G45" s="2"/>
      <c r="H45" s="2"/>
      <c r="I45" s="2"/>
      <c r="J45" s="2"/>
      <c r="K45" s="2"/>
      <c r="L45" s="2"/>
      <c r="M45" s="2"/>
      <c r="N45" s="2"/>
      <c r="O45" s="2"/>
      <c r="P45" s="2"/>
      <c r="Q45" s="2"/>
      <c r="R45" s="2"/>
      <c r="S45" s="2"/>
      <c r="T45" s="2"/>
      <c r="U45" s="2"/>
      <c r="V45" s="13"/>
      <c r="W45" s="13"/>
      <c r="X45" s="13"/>
      <c r="Y45" s="13"/>
      <c r="Z45" s="13"/>
      <c r="AA45" s="13"/>
      <c r="AB45" s="13"/>
      <c r="AC45" s="13"/>
      <c r="AD45" s="13"/>
      <c r="AE45" s="13"/>
      <c r="AF45" s="13"/>
      <c r="AG45" s="13"/>
      <c r="AH45" s="13"/>
      <c r="AI45" s="13"/>
      <c r="AJ45" s="1"/>
    </row>
    <row r="46" spans="1:190" x14ac:dyDescent="0.25">
      <c r="A46" s="2"/>
      <c r="B46" s="2"/>
      <c r="C46" s="2"/>
      <c r="D46" s="2"/>
      <c r="E46" s="2"/>
      <c r="F46" s="2"/>
      <c r="G46" s="2"/>
      <c r="H46" s="2"/>
      <c r="I46" s="2"/>
      <c r="J46" s="2"/>
      <c r="K46" s="2"/>
      <c r="L46" s="2"/>
      <c r="M46" s="2"/>
      <c r="N46" s="2"/>
      <c r="O46" s="2"/>
      <c r="P46" s="2"/>
      <c r="Q46" s="2"/>
      <c r="R46" s="2"/>
      <c r="S46" s="2"/>
      <c r="T46" s="2"/>
      <c r="U46" s="2"/>
      <c r="V46" s="13"/>
      <c r="W46" s="13"/>
      <c r="X46" s="13"/>
      <c r="Y46" s="13"/>
      <c r="Z46" s="13"/>
      <c r="AA46" s="13"/>
      <c r="AB46" s="13"/>
      <c r="AC46" s="13"/>
      <c r="AD46" s="13"/>
      <c r="AE46" s="13"/>
      <c r="AF46" s="13"/>
      <c r="AG46" s="13"/>
      <c r="AH46" s="13"/>
      <c r="AI46" s="13"/>
      <c r="AJ46" s="1"/>
    </row>
    <row r="47" spans="1:190" x14ac:dyDescent="0.25">
      <c r="A47" s="2"/>
      <c r="B47" s="2"/>
      <c r="C47" s="2"/>
      <c r="D47" s="2"/>
      <c r="E47" s="2"/>
      <c r="F47" s="2"/>
      <c r="G47" s="2"/>
      <c r="H47" s="2"/>
      <c r="I47" s="2"/>
      <c r="J47" s="2"/>
      <c r="K47" s="2"/>
      <c r="L47" s="2"/>
      <c r="M47" s="2"/>
      <c r="N47" s="2"/>
      <c r="O47" s="2"/>
      <c r="P47" s="2"/>
      <c r="Q47" s="2"/>
      <c r="R47" s="2"/>
      <c r="S47" s="2"/>
      <c r="T47" s="2"/>
      <c r="U47" s="2"/>
      <c r="V47" s="1"/>
      <c r="W47" s="1"/>
      <c r="X47" s="1"/>
      <c r="Y47" s="1"/>
      <c r="Z47" s="1"/>
      <c r="AA47" s="1"/>
      <c r="AB47" s="1"/>
      <c r="AC47" s="1"/>
      <c r="AD47" s="1"/>
      <c r="AE47" s="1"/>
      <c r="AF47" s="1"/>
      <c r="AG47" s="1"/>
      <c r="AH47" s="1"/>
      <c r="AI47" s="1"/>
      <c r="AJ47" s="1"/>
    </row>
    <row r="48" spans="1:190" x14ac:dyDescent="0.25">
      <c r="A48" s="2"/>
      <c r="B48" s="2"/>
      <c r="C48" s="2"/>
      <c r="D48" s="2"/>
      <c r="E48" s="2"/>
      <c r="F48" s="2"/>
      <c r="G48" s="2"/>
      <c r="H48" s="2"/>
      <c r="I48" s="2"/>
      <c r="J48" s="2"/>
      <c r="K48" s="2"/>
      <c r="L48" s="2"/>
      <c r="M48" s="2"/>
      <c r="N48" s="2"/>
      <c r="O48" s="2"/>
      <c r="P48" s="2"/>
      <c r="Q48" s="2"/>
      <c r="R48" s="2"/>
      <c r="S48" s="2"/>
      <c r="T48" s="2"/>
      <c r="U48" s="2"/>
      <c r="V48" s="1"/>
      <c r="W48" s="1"/>
      <c r="X48" s="1"/>
      <c r="Y48" s="1"/>
      <c r="Z48" s="1"/>
      <c r="AA48" s="1"/>
      <c r="AB48" s="1"/>
      <c r="AC48" s="1"/>
      <c r="AD48" s="1"/>
      <c r="AE48" s="1"/>
      <c r="AF48" s="1"/>
      <c r="AG48" s="1"/>
      <c r="AH48" s="1"/>
      <c r="AI48" s="1"/>
      <c r="AJ48" s="1"/>
    </row>
    <row r="49" spans="1:36" x14ac:dyDescent="0.25">
      <c r="A49" s="2"/>
      <c r="B49" s="2"/>
      <c r="C49" s="2"/>
      <c r="D49" s="2"/>
      <c r="E49" s="2"/>
      <c r="F49" s="2"/>
      <c r="G49" s="2"/>
      <c r="H49" s="2"/>
      <c r="I49" s="2"/>
      <c r="J49" s="2"/>
      <c r="K49" s="2"/>
      <c r="L49" s="2"/>
      <c r="M49" s="2"/>
      <c r="N49" s="2"/>
      <c r="O49" s="2"/>
      <c r="P49" s="2"/>
      <c r="Q49" s="2"/>
      <c r="R49" s="2"/>
      <c r="S49" s="2"/>
      <c r="T49" s="2"/>
      <c r="U49" s="2"/>
      <c r="V49" s="1"/>
      <c r="W49" s="1"/>
      <c r="X49" s="1"/>
      <c r="Y49" s="1"/>
      <c r="Z49" s="1"/>
      <c r="AA49" s="1"/>
      <c r="AB49" s="1"/>
      <c r="AC49" s="1"/>
      <c r="AD49" s="1"/>
      <c r="AE49" s="1"/>
      <c r="AF49" s="1"/>
      <c r="AG49" s="1"/>
      <c r="AH49" s="1"/>
      <c r="AI49" s="1"/>
      <c r="AJ49" s="1"/>
    </row>
    <row r="50" spans="1:36" x14ac:dyDescent="0.25">
      <c r="A50" s="2"/>
      <c r="B50" s="2"/>
      <c r="C50" s="2"/>
      <c r="D50" s="2"/>
      <c r="E50" s="2"/>
      <c r="F50" s="2"/>
      <c r="G50" s="2"/>
      <c r="H50" s="2"/>
      <c r="I50" s="2"/>
      <c r="J50" s="2"/>
      <c r="K50" s="2"/>
      <c r="L50" s="2"/>
      <c r="M50" s="2"/>
      <c r="N50" s="2"/>
      <c r="O50" s="2"/>
      <c r="P50" s="2"/>
      <c r="Q50" s="2"/>
      <c r="R50" s="2"/>
      <c r="S50" s="2"/>
      <c r="T50" s="2"/>
      <c r="U50" s="2"/>
      <c r="V50" s="1"/>
      <c r="W50" s="1"/>
      <c r="X50" s="1"/>
      <c r="Y50" s="1"/>
      <c r="Z50" s="1"/>
      <c r="AA50" s="1"/>
      <c r="AB50" s="1"/>
      <c r="AC50" s="1"/>
      <c r="AD50" s="1"/>
      <c r="AE50" s="1"/>
      <c r="AF50" s="1"/>
      <c r="AG50" s="1"/>
      <c r="AH50" s="1"/>
      <c r="AI50" s="1"/>
      <c r="AJ50" s="1"/>
    </row>
    <row r="51" spans="1:36" x14ac:dyDescent="0.25">
      <c r="A51" s="1"/>
      <c r="B51" s="1"/>
      <c r="C51" s="1"/>
      <c r="D51" s="1"/>
      <c r="E51" s="1"/>
      <c r="F51" s="1"/>
      <c r="G51" s="1"/>
      <c r="H51" s="153"/>
      <c r="I51" s="153"/>
      <c r="J51" s="153"/>
      <c r="K51" s="153"/>
      <c r="L51" s="153"/>
      <c r="M51" s="153"/>
      <c r="N51" s="153"/>
      <c r="O51" s="153"/>
      <c r="P51" s="153"/>
      <c r="Q51" s="153"/>
      <c r="R51" s="1"/>
      <c r="S51" s="1"/>
      <c r="T51" s="1"/>
      <c r="U51" s="1"/>
      <c r="V51" s="1"/>
      <c r="W51" s="1"/>
      <c r="X51" s="1"/>
      <c r="Y51" s="1"/>
      <c r="Z51" s="1"/>
      <c r="AA51" s="1"/>
      <c r="AB51" s="1"/>
      <c r="AC51" s="1"/>
      <c r="AD51" s="1"/>
      <c r="AE51" s="1"/>
      <c r="AF51" s="1"/>
      <c r="AG51" s="1"/>
      <c r="AH51" s="1"/>
      <c r="AI51" s="1"/>
      <c r="AJ51" s="1"/>
    </row>
    <row r="52" spans="1:36" x14ac:dyDescent="0.25">
      <c r="A52" s="1"/>
      <c r="B52" s="1"/>
      <c r="C52" s="1"/>
      <c r="D52" s="1"/>
      <c r="E52" s="1"/>
      <c r="F52" s="1"/>
      <c r="G52" s="1"/>
      <c r="H52" s="153"/>
      <c r="I52" s="153"/>
      <c r="J52" s="153"/>
      <c r="K52" s="153"/>
      <c r="L52" s="153"/>
      <c r="M52" s="153"/>
      <c r="N52" s="153"/>
      <c r="O52" s="153"/>
      <c r="P52" s="153"/>
      <c r="Q52" s="153"/>
      <c r="R52" s="1"/>
      <c r="S52" s="1"/>
      <c r="T52" s="1"/>
      <c r="U52" s="1"/>
      <c r="V52" s="1"/>
      <c r="W52" s="1"/>
      <c r="X52" s="1"/>
      <c r="Y52" s="1"/>
      <c r="Z52" s="1"/>
      <c r="AA52" s="1"/>
      <c r="AB52" s="1"/>
      <c r="AC52" s="1"/>
      <c r="AD52" s="1"/>
      <c r="AE52" s="1"/>
      <c r="AF52" s="1"/>
      <c r="AG52" s="1"/>
      <c r="AH52" s="1"/>
      <c r="AI52" s="1"/>
      <c r="AJ52" s="1"/>
    </row>
    <row r="53" spans="1:36" x14ac:dyDescent="0.25">
      <c r="A53" s="1"/>
      <c r="B53" s="1"/>
      <c r="C53" s="1"/>
      <c r="D53" s="1"/>
      <c r="E53" s="1"/>
      <c r="F53" s="1"/>
      <c r="G53" s="1"/>
      <c r="H53" s="153"/>
      <c r="I53" s="153"/>
      <c r="J53" s="153"/>
      <c r="K53" s="153"/>
      <c r="L53" s="153"/>
      <c r="M53" s="153"/>
      <c r="N53" s="153"/>
      <c r="O53" s="153"/>
      <c r="P53" s="153"/>
      <c r="Q53" s="153"/>
      <c r="R53" s="1"/>
      <c r="S53" s="1"/>
      <c r="T53" s="1"/>
      <c r="U53" s="1"/>
      <c r="V53" s="1"/>
      <c r="W53" s="1"/>
      <c r="X53" s="1"/>
      <c r="Y53" s="1"/>
      <c r="Z53" s="1"/>
      <c r="AA53" s="1"/>
      <c r="AB53" s="1"/>
      <c r="AC53" s="1"/>
      <c r="AD53" s="1"/>
      <c r="AE53" s="1"/>
      <c r="AF53" s="1"/>
      <c r="AG53" s="1"/>
      <c r="AH53" s="1"/>
      <c r="AI53" s="1"/>
      <c r="AJ53" s="1"/>
    </row>
    <row r="54" spans="1:36" x14ac:dyDescent="0.25">
      <c r="A54" s="1"/>
      <c r="B54" s="1"/>
      <c r="C54" s="1"/>
      <c r="D54" s="1"/>
      <c r="E54" s="1"/>
      <c r="F54" s="1"/>
      <c r="G54" s="1"/>
      <c r="H54" s="153"/>
      <c r="I54" s="153"/>
      <c r="J54" s="153"/>
      <c r="K54" s="153"/>
      <c r="L54" s="153"/>
      <c r="M54" s="153"/>
      <c r="N54" s="153"/>
      <c r="O54" s="153"/>
      <c r="P54" s="153"/>
      <c r="Q54" s="153"/>
      <c r="R54" s="1"/>
      <c r="S54" s="1"/>
      <c r="T54" s="1"/>
      <c r="U54" s="1"/>
      <c r="V54" s="1"/>
      <c r="W54" s="1"/>
      <c r="X54" s="1"/>
      <c r="Y54" s="1"/>
      <c r="Z54" s="1"/>
      <c r="AA54" s="1"/>
      <c r="AB54" s="1"/>
      <c r="AC54" s="1"/>
      <c r="AD54" s="1"/>
      <c r="AE54" s="1"/>
      <c r="AF54" s="1"/>
      <c r="AG54" s="1"/>
      <c r="AH54" s="1"/>
      <c r="AI54" s="1"/>
      <c r="AJ54" s="1"/>
    </row>
    <row r="55" spans="1:36" ht="15.75" x14ac:dyDescent="0.25">
      <c r="A55" s="1"/>
      <c r="B55" s="1"/>
      <c r="C55" s="1"/>
      <c r="D55" s="1"/>
      <c r="E55" s="1"/>
      <c r="F55" s="1"/>
      <c r="G55" s="1"/>
      <c r="H55" s="58" t="s">
        <v>102</v>
      </c>
      <c r="I55" s="154" t="s">
        <v>68</v>
      </c>
      <c r="J55" s="154" t="s">
        <v>69</v>
      </c>
      <c r="K55" s="154" t="s">
        <v>70</v>
      </c>
      <c r="L55" s="154" t="s">
        <v>71</v>
      </c>
      <c r="M55" s="154" t="s">
        <v>72</v>
      </c>
      <c r="N55" s="154" t="s">
        <v>73</v>
      </c>
      <c r="O55" s="154" t="s">
        <v>74</v>
      </c>
      <c r="P55" s="154" t="s">
        <v>75</v>
      </c>
      <c r="Q55" s="154" t="s">
        <v>76</v>
      </c>
      <c r="R55" s="1"/>
      <c r="S55" s="1"/>
      <c r="T55" s="1"/>
      <c r="U55" s="1"/>
      <c r="V55" s="1"/>
      <c r="W55" s="1"/>
      <c r="X55" s="1"/>
      <c r="Y55" s="1"/>
      <c r="Z55" s="1"/>
      <c r="AA55" s="1"/>
      <c r="AB55" s="1"/>
      <c r="AC55" s="1"/>
      <c r="AD55" s="1"/>
      <c r="AE55" s="1"/>
      <c r="AF55" s="1"/>
      <c r="AG55" s="1"/>
      <c r="AH55" s="1"/>
      <c r="AI55" s="1"/>
      <c r="AJ55" s="1"/>
    </row>
    <row r="56" spans="1:36" ht="15.75" x14ac:dyDescent="0.25">
      <c r="A56" s="1"/>
      <c r="B56" s="1"/>
      <c r="C56" s="1"/>
      <c r="D56" s="155"/>
      <c r="E56" s="155"/>
      <c r="F56" s="155"/>
      <c r="G56" s="1"/>
      <c r="H56" s="153"/>
      <c r="I56" s="156">
        <f>H25</f>
        <v>3</v>
      </c>
      <c r="J56" s="156">
        <f>I25</f>
        <v>3</v>
      </c>
      <c r="K56" s="156">
        <f>J25</f>
        <v>3</v>
      </c>
      <c r="L56" s="156">
        <f>K25</f>
        <v>3</v>
      </c>
      <c r="M56" s="156">
        <f>L25</f>
        <v>3</v>
      </c>
      <c r="N56" s="156">
        <f>M26</f>
        <v>7</v>
      </c>
      <c r="O56" s="156">
        <f>N26</f>
        <v>7</v>
      </c>
      <c r="P56" s="156">
        <f>O26</f>
        <v>7</v>
      </c>
      <c r="Q56" s="156">
        <f t="shared" ref="Q56:Q61" si="14">P29</f>
        <v>20</v>
      </c>
      <c r="R56" s="1"/>
      <c r="S56" s="1"/>
      <c r="T56" s="1"/>
      <c r="U56" s="1"/>
      <c r="V56" s="1"/>
      <c r="W56" s="1"/>
      <c r="X56" s="1"/>
      <c r="Y56" s="1"/>
      <c r="Z56" s="1"/>
      <c r="AA56" s="1"/>
      <c r="AB56" s="1"/>
      <c r="AC56" s="1"/>
      <c r="AD56" s="1"/>
      <c r="AE56" s="1"/>
      <c r="AF56" s="1"/>
      <c r="AG56" s="1"/>
      <c r="AH56" s="1"/>
      <c r="AI56" s="1"/>
      <c r="AJ56" s="1"/>
    </row>
    <row r="57" spans="1:36" ht="15.75" x14ac:dyDescent="0.25">
      <c r="A57" s="1"/>
      <c r="B57" s="1"/>
      <c r="C57" s="1"/>
      <c r="D57" s="155"/>
      <c r="E57" s="155"/>
      <c r="F57" s="155"/>
      <c r="G57" s="1"/>
      <c r="H57" s="153"/>
      <c r="I57" s="156">
        <f>H26</f>
        <v>7</v>
      </c>
      <c r="J57" s="156">
        <f>I26</f>
        <v>7</v>
      </c>
      <c r="K57" s="156">
        <f>J27</f>
        <v>14</v>
      </c>
      <c r="L57" s="156">
        <f>K27</f>
        <v>14</v>
      </c>
      <c r="M57" s="156">
        <f>L29</f>
        <v>20</v>
      </c>
      <c r="N57" s="156">
        <f>M27</f>
        <v>14</v>
      </c>
      <c r="O57" s="156">
        <f>N27</f>
        <v>14</v>
      </c>
      <c r="P57" s="156">
        <f>O28</f>
        <v>19</v>
      </c>
      <c r="Q57" s="156">
        <f t="shared" si="14"/>
        <v>26</v>
      </c>
      <c r="R57" s="1"/>
      <c r="S57" s="1"/>
      <c r="T57" s="1"/>
      <c r="U57" s="1"/>
      <c r="V57" s="1"/>
      <c r="W57" s="1"/>
      <c r="X57" s="1"/>
      <c r="Y57" s="1"/>
      <c r="Z57" s="1"/>
      <c r="AA57" s="1"/>
      <c r="AB57" s="1"/>
      <c r="AC57" s="1"/>
      <c r="AD57" s="1"/>
      <c r="AE57" s="1"/>
      <c r="AF57" s="1"/>
      <c r="AG57" s="1"/>
      <c r="AH57" s="1"/>
      <c r="AI57" s="1"/>
      <c r="AJ57" s="1"/>
    </row>
    <row r="58" spans="1:36" ht="15.75" x14ac:dyDescent="0.25">
      <c r="A58" s="1"/>
      <c r="B58" s="1"/>
      <c r="C58" s="1"/>
      <c r="D58" s="155"/>
      <c r="E58" s="155"/>
      <c r="F58" s="155"/>
      <c r="G58" s="1"/>
      <c r="H58" s="153"/>
      <c r="I58" s="156">
        <f>H27</f>
        <v>14</v>
      </c>
      <c r="J58" s="156">
        <f>I28</f>
        <v>19</v>
      </c>
      <c r="K58" s="156">
        <f>J28</f>
        <v>19</v>
      </c>
      <c r="L58" s="156">
        <f>K29</f>
        <v>20</v>
      </c>
      <c r="M58" s="156">
        <f>L31</f>
        <v>33</v>
      </c>
      <c r="N58" s="156">
        <f>M28</f>
        <v>19</v>
      </c>
      <c r="O58" s="156">
        <f>N28</f>
        <v>19</v>
      </c>
      <c r="P58" s="156">
        <f>O29</f>
        <v>20</v>
      </c>
      <c r="Q58" s="156">
        <f t="shared" si="14"/>
        <v>33</v>
      </c>
      <c r="R58" s="1"/>
      <c r="S58" s="1"/>
      <c r="T58" s="1"/>
      <c r="U58" s="1"/>
      <c r="V58" s="1"/>
      <c r="W58" s="1"/>
      <c r="X58" s="1"/>
      <c r="Y58" s="1"/>
      <c r="Z58" s="1"/>
      <c r="AA58" s="1"/>
      <c r="AB58" s="1"/>
      <c r="AC58" s="1"/>
      <c r="AD58" s="1"/>
      <c r="AE58" s="1"/>
      <c r="AF58" s="1"/>
      <c r="AG58" s="1"/>
      <c r="AH58" s="1"/>
      <c r="AI58" s="1"/>
      <c r="AJ58" s="1"/>
    </row>
    <row r="59" spans="1:36" ht="15.75" x14ac:dyDescent="0.25">
      <c r="A59" s="1"/>
      <c r="B59" s="1"/>
      <c r="C59" s="1"/>
      <c r="D59" s="155"/>
      <c r="E59" s="155"/>
      <c r="F59" s="155"/>
      <c r="G59" s="1"/>
      <c r="H59" s="153"/>
      <c r="I59" s="156">
        <f>H30</f>
        <v>26</v>
      </c>
      <c r="J59" s="156">
        <f>I30</f>
        <v>26</v>
      </c>
      <c r="K59" s="156">
        <f>J30</f>
        <v>26</v>
      </c>
      <c r="L59" s="156">
        <f>K30</f>
        <v>26</v>
      </c>
      <c r="M59" s="156">
        <f>L32</f>
        <v>38</v>
      </c>
      <c r="N59" s="156">
        <f>M29</f>
        <v>20</v>
      </c>
      <c r="O59" s="156">
        <f>N31</f>
        <v>33</v>
      </c>
      <c r="P59" s="156">
        <f>O32</f>
        <v>38</v>
      </c>
      <c r="Q59" s="156">
        <f t="shared" si="14"/>
        <v>38</v>
      </c>
      <c r="R59" s="1"/>
      <c r="S59" s="1"/>
      <c r="T59" s="1"/>
      <c r="U59" s="1"/>
      <c r="V59" s="1"/>
      <c r="W59" s="1"/>
      <c r="X59" s="1"/>
      <c r="Y59" s="1"/>
      <c r="Z59" s="1"/>
      <c r="AA59" s="1"/>
      <c r="AB59" s="1"/>
      <c r="AC59" s="1"/>
      <c r="AD59" s="1"/>
      <c r="AE59" s="1"/>
      <c r="AF59" s="1"/>
      <c r="AG59" s="1"/>
      <c r="AH59" s="1"/>
      <c r="AI59" s="1"/>
      <c r="AJ59" s="1"/>
    </row>
    <row r="60" spans="1:36" ht="15.75" x14ac:dyDescent="0.25">
      <c r="A60" s="1"/>
      <c r="B60" s="1"/>
      <c r="C60" s="1"/>
      <c r="D60" s="155"/>
      <c r="E60" s="155"/>
      <c r="F60" s="155"/>
      <c r="G60" s="1"/>
      <c r="H60" s="153"/>
      <c r="I60" s="156">
        <f>H33</f>
        <v>44</v>
      </c>
      <c r="J60" s="156">
        <f>I31</f>
        <v>33</v>
      </c>
      <c r="K60" s="156">
        <f>J33</f>
        <v>44</v>
      </c>
      <c r="L60" s="156">
        <f>K32</f>
        <v>38</v>
      </c>
      <c r="M60" s="156">
        <f>L33</f>
        <v>44</v>
      </c>
      <c r="N60" s="156">
        <f>M31</f>
        <v>33</v>
      </c>
      <c r="O60" s="156">
        <f>N32</f>
        <v>38</v>
      </c>
      <c r="P60" s="156">
        <f>O33</f>
        <v>44</v>
      </c>
      <c r="Q60" s="156">
        <f t="shared" si="14"/>
        <v>44</v>
      </c>
      <c r="R60" s="1"/>
      <c r="S60" s="1"/>
      <c r="T60" s="1"/>
      <c r="U60" s="1"/>
      <c r="V60" s="1"/>
      <c r="W60" s="1"/>
      <c r="X60" s="1"/>
      <c r="Y60" s="1"/>
      <c r="Z60" s="1"/>
      <c r="AA60" s="1"/>
      <c r="AB60" s="1"/>
      <c r="AC60" s="1"/>
      <c r="AD60" s="1"/>
      <c r="AE60" s="1"/>
      <c r="AF60" s="1"/>
      <c r="AG60" s="1"/>
      <c r="AH60" s="1"/>
      <c r="AI60" s="1"/>
      <c r="AJ60" s="1"/>
    </row>
    <row r="61" spans="1:36" ht="15.75" x14ac:dyDescent="0.25">
      <c r="A61" s="1"/>
      <c r="B61" s="1"/>
      <c r="C61" s="1"/>
      <c r="D61" s="155"/>
      <c r="E61" s="155"/>
      <c r="F61" s="155"/>
      <c r="G61" s="1"/>
      <c r="H61" s="157" t="s">
        <v>103</v>
      </c>
      <c r="I61" s="158">
        <f>H34</f>
        <v>4</v>
      </c>
      <c r="J61" s="158">
        <f>I34</f>
        <v>4</v>
      </c>
      <c r="K61" s="158">
        <f>J34</f>
        <v>4</v>
      </c>
      <c r="L61" s="158">
        <f>K34</f>
        <v>4</v>
      </c>
      <c r="M61" s="158">
        <f>L34</f>
        <v>4</v>
      </c>
      <c r="N61" s="158">
        <f>M34</f>
        <v>4</v>
      </c>
      <c r="O61" s="158">
        <f>N34</f>
        <v>4</v>
      </c>
      <c r="P61" s="158">
        <f>O34</f>
        <v>4</v>
      </c>
      <c r="Q61" s="158">
        <f t="shared" si="14"/>
        <v>4</v>
      </c>
      <c r="R61" s="155"/>
      <c r="S61" s="155"/>
      <c r="T61" s="155"/>
      <c r="U61" s="155"/>
      <c r="V61" s="155"/>
      <c r="W61" s="155"/>
      <c r="X61" s="155"/>
      <c r="Y61" s="155"/>
      <c r="Z61" s="155"/>
      <c r="AA61" s="155"/>
      <c r="AB61" s="155"/>
      <c r="AC61" s="155"/>
      <c r="AD61" s="155"/>
      <c r="AE61" s="155"/>
      <c r="AF61" s="155"/>
      <c r="AG61" s="155"/>
      <c r="AH61" s="155"/>
      <c r="AI61" s="155"/>
      <c r="AJ61" s="1"/>
    </row>
    <row r="62" spans="1:36" x14ac:dyDescent="0.25">
      <c r="A62" s="1"/>
      <c r="B62" s="1"/>
      <c r="C62" s="1"/>
      <c r="D62" s="155"/>
      <c r="E62" s="155"/>
      <c r="F62" s="155"/>
      <c r="G62" s="1"/>
      <c r="H62" s="153"/>
      <c r="I62" s="159"/>
      <c r="J62" s="159"/>
      <c r="K62" s="159"/>
      <c r="L62" s="159"/>
      <c r="M62" s="159"/>
      <c r="N62" s="159"/>
      <c r="O62" s="159"/>
      <c r="P62" s="159"/>
      <c r="Q62" s="159"/>
      <c r="R62" s="155"/>
      <c r="S62" s="155"/>
      <c r="T62" s="155"/>
      <c r="U62" s="155"/>
      <c r="V62" s="155"/>
      <c r="W62" s="155"/>
      <c r="X62" s="155"/>
      <c r="Y62" s="155"/>
      <c r="Z62" s="155"/>
      <c r="AA62" s="155"/>
      <c r="AB62" s="155"/>
      <c r="AC62" s="155"/>
      <c r="AD62" s="155"/>
      <c r="AE62" s="155"/>
      <c r="AF62" s="155"/>
      <c r="AG62" s="155"/>
      <c r="AH62" s="155"/>
      <c r="AI62" s="155"/>
      <c r="AJ62" s="1"/>
    </row>
    <row r="63" spans="1:36" x14ac:dyDescent="0.25">
      <c r="A63" s="1"/>
      <c r="B63" s="1"/>
      <c r="C63" s="1"/>
      <c r="D63" s="155"/>
      <c r="E63" s="155"/>
      <c r="F63" s="155"/>
      <c r="G63" s="1"/>
      <c r="H63" s="1"/>
      <c r="I63" s="1"/>
      <c r="J63" s="1"/>
      <c r="K63" s="1"/>
      <c r="L63" s="1"/>
      <c r="M63" s="1"/>
      <c r="N63" s="1"/>
      <c r="O63" s="1"/>
      <c r="P63" s="1"/>
      <c r="Q63" s="1"/>
      <c r="R63" s="1"/>
      <c r="S63" s="155"/>
      <c r="T63" s="155"/>
      <c r="U63" s="155"/>
      <c r="V63" s="155"/>
      <c r="W63" s="155"/>
      <c r="X63" s="155"/>
      <c r="Y63" s="155"/>
      <c r="Z63" s="155"/>
      <c r="AA63" s="155"/>
      <c r="AB63" s="155"/>
      <c r="AC63" s="155"/>
      <c r="AD63" s="155"/>
      <c r="AE63" s="155"/>
      <c r="AF63" s="155"/>
      <c r="AG63" s="155"/>
      <c r="AH63" s="155"/>
      <c r="AI63" s="155"/>
      <c r="AJ63" s="1"/>
    </row>
    <row r="64" spans="1:36" x14ac:dyDescent="0.25">
      <c r="A64" s="1"/>
      <c r="B64" s="1"/>
      <c r="C64" s="1"/>
      <c r="D64" s="155"/>
      <c r="E64" s="155"/>
      <c r="F64" s="155"/>
      <c r="G64" s="1"/>
      <c r="H64" s="1"/>
      <c r="I64" s="1"/>
      <c r="J64" s="1"/>
      <c r="K64" s="1"/>
      <c r="L64" s="1"/>
      <c r="M64" s="1"/>
      <c r="N64" s="1"/>
      <c r="O64" s="1"/>
      <c r="P64" s="1"/>
      <c r="Q64" s="1"/>
      <c r="R64" s="1"/>
      <c r="S64" s="155"/>
      <c r="T64" s="155"/>
      <c r="U64" s="155"/>
      <c r="V64" s="155"/>
      <c r="W64" s="155"/>
      <c r="X64" s="155"/>
      <c r="Y64" s="155"/>
      <c r="Z64" s="155"/>
      <c r="AA64" s="155"/>
      <c r="AB64" s="155"/>
      <c r="AC64" s="155"/>
      <c r="AD64" s="155"/>
      <c r="AE64" s="155"/>
      <c r="AF64" s="155"/>
      <c r="AG64" s="155"/>
      <c r="AH64" s="155"/>
      <c r="AI64" s="155"/>
      <c r="AJ64" s="1"/>
    </row>
    <row r="65" spans="1:36" x14ac:dyDescent="0.25">
      <c r="A65" s="1"/>
      <c r="B65" s="1"/>
      <c r="C65" s="1"/>
      <c r="D65" s="155"/>
      <c r="E65" s="155"/>
      <c r="F65" s="155"/>
      <c r="G65" s="1"/>
      <c r="H65" s="1"/>
      <c r="I65" s="1"/>
      <c r="J65" s="1"/>
      <c r="K65" s="1"/>
      <c r="L65" s="1"/>
      <c r="M65" s="1"/>
      <c r="N65" s="1"/>
      <c r="O65" s="1"/>
      <c r="P65" s="1"/>
      <c r="Q65" s="1"/>
      <c r="R65" s="1"/>
      <c r="S65" s="155"/>
      <c r="T65" s="155"/>
      <c r="U65" s="155"/>
      <c r="V65" s="155"/>
      <c r="W65" s="155"/>
      <c r="X65" s="155"/>
      <c r="Y65" s="155"/>
      <c r="Z65" s="155"/>
      <c r="AA65" s="155"/>
      <c r="AB65" s="155"/>
      <c r="AC65" s="155"/>
      <c r="AD65" s="155"/>
      <c r="AE65" s="155"/>
      <c r="AF65" s="155"/>
      <c r="AG65" s="155"/>
      <c r="AH65" s="155"/>
      <c r="AI65" s="155"/>
      <c r="AJ65" s="1"/>
    </row>
    <row r="66" spans="1:36" x14ac:dyDescent="0.25">
      <c r="A66" s="1"/>
      <c r="B66" s="1"/>
      <c r="C66" s="1"/>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
    </row>
    <row r="67" spans="1:36" x14ac:dyDescent="0.25">
      <c r="A67" s="1"/>
      <c r="B67" s="1"/>
      <c r="C67" s="1"/>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
    </row>
    <row r="68" spans="1:36" x14ac:dyDescent="0.25">
      <c r="A68" s="1"/>
      <c r="B68" s="1"/>
      <c r="C68" s="1"/>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
    </row>
    <row r="69" spans="1:36" x14ac:dyDescent="0.25">
      <c r="A69" s="1"/>
      <c r="B69" s="1"/>
      <c r="C69" s="1"/>
      <c r="D69" s="155"/>
      <c r="E69" s="155"/>
      <c r="F69" s="155"/>
      <c r="G69" s="1"/>
      <c r="H69" s="1"/>
      <c r="I69" s="1"/>
      <c r="J69" s="1"/>
      <c r="K69" s="1"/>
      <c r="L69" s="1"/>
      <c r="M69" s="1"/>
      <c r="N69" s="1"/>
      <c r="O69" s="1"/>
      <c r="P69" s="1"/>
      <c r="Q69" s="1"/>
      <c r="R69" s="1"/>
      <c r="S69" s="155"/>
      <c r="T69" s="155"/>
      <c r="U69" s="155"/>
      <c r="V69" s="155"/>
      <c r="W69" s="155"/>
      <c r="X69" s="155"/>
      <c r="Y69" s="155"/>
      <c r="Z69" s="155"/>
      <c r="AA69" s="155"/>
      <c r="AB69" s="155"/>
      <c r="AC69" s="155"/>
      <c r="AD69" s="155"/>
      <c r="AE69" s="155"/>
      <c r="AF69" s="155"/>
      <c r="AG69" s="155"/>
      <c r="AH69" s="155"/>
      <c r="AI69" s="155"/>
      <c r="AJ69" s="1"/>
    </row>
    <row r="70" spans="1:36" x14ac:dyDescent="0.25">
      <c r="A70" s="1"/>
      <c r="B70" s="1"/>
      <c r="C70" s="1"/>
      <c r="D70" s="155"/>
      <c r="E70" s="155"/>
      <c r="F70" s="155"/>
      <c r="G70" s="1"/>
      <c r="H70" s="1"/>
      <c r="I70" s="1"/>
      <c r="J70" s="1"/>
      <c r="K70" s="1"/>
      <c r="L70" s="1"/>
      <c r="M70" s="1"/>
      <c r="N70" s="1"/>
      <c r="O70" s="1"/>
      <c r="P70" s="1"/>
      <c r="Q70" s="1"/>
      <c r="R70" s="1"/>
      <c r="S70" s="155"/>
      <c r="T70" s="155"/>
      <c r="U70" s="155"/>
      <c r="V70" s="155"/>
      <c r="W70" s="155"/>
      <c r="X70" s="155"/>
      <c r="Y70" s="155"/>
      <c r="Z70" s="155"/>
      <c r="AA70" s="155"/>
      <c r="AB70" s="155"/>
      <c r="AC70" s="155"/>
      <c r="AD70" s="155"/>
      <c r="AE70" s="155"/>
      <c r="AF70" s="155"/>
      <c r="AG70" s="155"/>
      <c r="AH70" s="155"/>
      <c r="AI70" s="155"/>
      <c r="AJ70" s="1"/>
    </row>
    <row r="71" spans="1:36" x14ac:dyDescent="0.25">
      <c r="A71" s="1"/>
      <c r="B71" s="1"/>
      <c r="C71" s="1"/>
      <c r="D71" s="155"/>
      <c r="E71" s="155"/>
      <c r="F71" s="155"/>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D72" s="15"/>
      <c r="E72" s="15"/>
      <c r="F72" s="15"/>
    </row>
    <row r="73" spans="1:36" x14ac:dyDescent="0.25">
      <c r="D73" s="15"/>
      <c r="E73" s="15"/>
      <c r="F73" s="15"/>
    </row>
    <row r="74" spans="1:36" x14ac:dyDescent="0.25">
      <c r="D74" s="15"/>
      <c r="E74" s="15"/>
      <c r="F74" s="15"/>
    </row>
    <row r="75" spans="1:36" x14ac:dyDescent="0.25">
      <c r="D75" s="15"/>
      <c r="E75" s="15"/>
      <c r="F75" s="15"/>
    </row>
    <row r="76" spans="1:36" x14ac:dyDescent="0.25">
      <c r="D76" s="15"/>
      <c r="E76" s="15"/>
      <c r="F76" s="15"/>
    </row>
    <row r="77" spans="1:36" x14ac:dyDescent="0.25">
      <c r="D77" s="15"/>
      <c r="E77" s="15"/>
      <c r="F77" s="15"/>
      <c r="H77" s="3" t="s">
        <v>100</v>
      </c>
      <c r="I77" s="3" t="s">
        <v>100</v>
      </c>
    </row>
    <row r="78" spans="1:36" x14ac:dyDescent="0.25">
      <c r="D78" s="15"/>
      <c r="E78" s="15"/>
      <c r="F78" s="15"/>
      <c r="I78" s="3" t="s">
        <v>100</v>
      </c>
    </row>
    <row r="79" spans="1:36" x14ac:dyDescent="0.25">
      <c r="D79" s="15"/>
      <c r="E79" s="15"/>
      <c r="F79" s="15"/>
      <c r="I79" s="3" t="s">
        <v>100</v>
      </c>
    </row>
  </sheetData>
  <sheetProtection password="C419" sheet="1" objects="1" scenarios="1"/>
  <protectedRanges>
    <protectedRange sqref="G25:G33" name="Περιοχή1"/>
  </protectedRanges>
  <mergeCells count="5">
    <mergeCell ref="A1:B1"/>
    <mergeCell ref="A2:B2"/>
    <mergeCell ref="C32:D32"/>
    <mergeCell ref="C38:D38"/>
    <mergeCell ref="AD19:AG19"/>
  </mergeCells>
  <conditionalFormatting sqref="AW13:BE13 AW2:BE2">
    <cfRule type="containsText" dxfId="27" priority="13" operator="containsText" text=" ">
      <formula>NOT(ISERROR(SEARCH(" ",AW2)))</formula>
    </cfRule>
  </conditionalFormatting>
  <conditionalFormatting sqref="H36:P36">
    <cfRule type="cellIs" dxfId="26" priority="8" operator="equal">
      <formula>1</formula>
    </cfRule>
    <cfRule type="cellIs" dxfId="25" priority="9" operator="equal">
      <formula>2</formula>
    </cfRule>
    <cfRule type="cellIs" dxfId="24" priority="10" operator="equal">
      <formula>3</formula>
    </cfRule>
    <cfRule type="cellIs" dxfId="23" priority="11" operator="equal">
      <formula>4</formula>
    </cfRule>
    <cfRule type="cellIs" dxfId="22" priority="12" operator="equal">
      <formula>5</formula>
    </cfRule>
  </conditionalFormatting>
  <conditionalFormatting sqref="H25:P33">
    <cfRule type="cellIs" dxfId="21" priority="7" operator="equal">
      <formula>" -"</formula>
    </cfRule>
  </conditionalFormatting>
  <conditionalFormatting sqref="H37:P37">
    <cfRule type="cellIs" dxfId="20" priority="6" operator="equal">
      <formula>1</formula>
    </cfRule>
  </conditionalFormatting>
  <conditionalFormatting sqref="H38:P38">
    <cfRule type="containsText" dxfId="19" priority="1" operator="containsText" text="1+1">
      <formula>NOT(ISERROR(SEARCH("1+1",H38)))</formula>
    </cfRule>
    <cfRule type="containsText" dxfId="18" priority="2" operator="containsText" text="2+1">
      <formula>NOT(ISERROR(SEARCH("2+1",H38)))</formula>
    </cfRule>
    <cfRule type="containsText" dxfId="17" priority="3" operator="containsText" text="3+1">
      <formula>NOT(ISERROR(SEARCH("3+1",H38)))</formula>
    </cfRule>
    <cfRule type="containsText" dxfId="16" priority="4" operator="containsText" text="4+1">
      <formula>NOT(ISERROR(SEARCH("4+1",H38)))</formula>
    </cfRule>
    <cfRule type="containsText" dxfId="15" priority="5" operator="containsText" text="5+1">
      <formula>NOT(ISERROR(SEARCH("5+1",H38)))</formula>
    </cfRule>
  </conditionalFormatting>
  <pageMargins left="0.7" right="0.7" top="0.75" bottom="0.75" header="0.3" footer="0.3"/>
  <pageSetup paperSize="9" orientation="portrait" horizontalDpi="4294967293" r:id="rId1"/>
  <ignoredErrors>
    <ignoredError sqref="M57:Q60 J60:L60" 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A1310"/>
  <sheetViews>
    <sheetView tabSelected="1" workbookViewId="0">
      <pane ySplit="15" topLeftCell="A16" activePane="bottomLeft" state="frozen"/>
      <selection pane="bottomLeft" activeCell="O1307" sqref="O1307"/>
    </sheetView>
  </sheetViews>
  <sheetFormatPr defaultRowHeight="15" x14ac:dyDescent="0.25"/>
  <cols>
    <col min="1" max="1" width="2.140625" customWidth="1"/>
    <col min="3" max="3" width="7.28515625" bestFit="1" customWidth="1"/>
    <col min="4" max="4" width="41.28515625" customWidth="1"/>
    <col min="5" max="5" width="24.28515625" customWidth="1"/>
    <col min="6" max="6" width="15.5703125" customWidth="1"/>
    <col min="7" max="7" width="20.140625" customWidth="1"/>
    <col min="8" max="8" width="27" bestFit="1" customWidth="1"/>
    <col min="9" max="9" width="2.7109375" customWidth="1"/>
  </cols>
  <sheetData>
    <row r="1" spans="1:9" x14ac:dyDescent="0.25">
      <c r="A1" s="217"/>
      <c r="B1" s="217"/>
      <c r="C1" s="217"/>
      <c r="D1" s="217"/>
      <c r="E1" s="217"/>
      <c r="F1" s="217"/>
      <c r="G1" s="217"/>
      <c r="H1" s="217"/>
      <c r="I1" s="217"/>
    </row>
    <row r="2" spans="1:9" x14ac:dyDescent="0.25">
      <c r="A2" s="217"/>
      <c r="B2" s="217"/>
      <c r="C2" s="218"/>
      <c r="D2" s="218"/>
      <c r="E2" s="218"/>
      <c r="F2" s="218"/>
      <c r="G2" s="218"/>
      <c r="H2" s="218"/>
      <c r="I2" s="217"/>
    </row>
    <row r="3" spans="1:9" x14ac:dyDescent="0.25">
      <c r="A3" s="217"/>
      <c r="B3" s="217"/>
      <c r="C3" s="218"/>
      <c r="D3" s="218"/>
      <c r="E3" s="218"/>
      <c r="F3" s="218"/>
      <c r="G3" s="218"/>
      <c r="H3" s="218"/>
      <c r="I3" s="217"/>
    </row>
    <row r="4" spans="1:9" x14ac:dyDescent="0.25">
      <c r="A4" s="217"/>
      <c r="B4" s="217"/>
      <c r="C4" s="217"/>
      <c r="D4" s="217"/>
      <c r="E4" s="217"/>
      <c r="F4" s="217"/>
      <c r="G4" s="217"/>
      <c r="H4" s="217"/>
      <c r="I4" s="217"/>
    </row>
    <row r="5" spans="1:9" x14ac:dyDescent="0.25">
      <c r="A5" s="217"/>
      <c r="B5" s="217"/>
      <c r="C5" s="217"/>
      <c r="D5" s="217"/>
      <c r="E5" s="217"/>
      <c r="F5" s="217"/>
      <c r="G5" s="217"/>
      <c r="H5" s="217"/>
      <c r="I5" s="217"/>
    </row>
    <row r="6" spans="1:9" x14ac:dyDescent="0.25">
      <c r="A6" s="217"/>
      <c r="B6" s="217"/>
      <c r="C6" s="217"/>
      <c r="D6" s="217"/>
      <c r="E6" s="217"/>
      <c r="F6" s="217"/>
      <c r="G6" s="217"/>
      <c r="H6" s="217"/>
      <c r="I6" s="217"/>
    </row>
    <row r="7" spans="1:9" x14ac:dyDescent="0.25">
      <c r="A7" s="217"/>
      <c r="B7" s="217"/>
      <c r="C7" s="217"/>
      <c r="D7" s="217"/>
      <c r="E7" s="217"/>
      <c r="F7" s="217"/>
      <c r="G7" s="217"/>
      <c r="H7" s="217"/>
      <c r="I7" s="217"/>
    </row>
    <row r="8" spans="1:9" x14ac:dyDescent="0.25">
      <c r="A8" s="217"/>
      <c r="B8" s="217"/>
      <c r="C8" s="217"/>
      <c r="D8" s="217"/>
      <c r="E8" s="217"/>
      <c r="F8" s="217"/>
      <c r="G8" s="217"/>
      <c r="H8" s="217"/>
      <c r="I8" s="217"/>
    </row>
    <row r="9" spans="1:9" x14ac:dyDescent="0.25">
      <c r="A9" s="217"/>
      <c r="B9" s="217"/>
      <c r="C9" s="217"/>
      <c r="D9" s="217"/>
      <c r="E9" s="217"/>
      <c r="F9" s="217"/>
      <c r="G9" s="217"/>
      <c r="H9" s="217"/>
      <c r="I9" s="217"/>
    </row>
    <row r="10" spans="1:9" x14ac:dyDescent="0.25">
      <c r="A10" s="217"/>
      <c r="B10" s="217"/>
      <c r="C10" s="217"/>
      <c r="D10" s="217"/>
      <c r="E10" s="217"/>
      <c r="F10" s="217"/>
      <c r="G10" s="217"/>
      <c r="H10" s="217"/>
      <c r="I10" s="217"/>
    </row>
    <row r="11" spans="1:9" x14ac:dyDescent="0.25">
      <c r="A11" s="217"/>
      <c r="B11" s="217"/>
      <c r="C11" s="217"/>
      <c r="D11" s="217"/>
      <c r="E11" s="217"/>
      <c r="F11" s="217"/>
      <c r="G11" s="217"/>
      <c r="H11" s="217"/>
      <c r="I11" s="217"/>
    </row>
    <row r="12" spans="1:9" x14ac:dyDescent="0.25">
      <c r="A12" s="217"/>
      <c r="B12" s="217"/>
      <c r="C12" s="217"/>
      <c r="D12" s="217"/>
      <c r="E12" s="217"/>
      <c r="F12" s="217"/>
      <c r="G12" s="217"/>
      <c r="H12" s="217"/>
      <c r="I12" s="217"/>
    </row>
    <row r="13" spans="1:9" x14ac:dyDescent="0.25">
      <c r="A13" s="217"/>
      <c r="B13" s="217"/>
      <c r="C13" s="217"/>
      <c r="D13" s="217"/>
      <c r="E13" s="217"/>
      <c r="F13" s="217"/>
      <c r="G13" s="217"/>
      <c r="H13" s="217"/>
      <c r="I13" s="217"/>
    </row>
    <row r="14" spans="1:9" x14ac:dyDescent="0.25">
      <c r="A14" s="217"/>
      <c r="B14" s="217"/>
      <c r="C14" s="217"/>
      <c r="D14" s="217"/>
      <c r="E14" s="217"/>
      <c r="F14" s="217"/>
      <c r="G14" s="217"/>
      <c r="H14" s="217"/>
      <c r="I14" s="217"/>
    </row>
    <row r="15" spans="1:9" x14ac:dyDescent="0.25">
      <c r="A15" s="217"/>
      <c r="B15" s="217"/>
      <c r="C15" s="217"/>
      <c r="D15" s="217"/>
      <c r="E15" s="217"/>
      <c r="F15" s="217"/>
      <c r="G15" s="217"/>
      <c r="H15" s="217"/>
      <c r="I15" s="217"/>
    </row>
    <row r="16" spans="1:9" x14ac:dyDescent="0.25">
      <c r="A16" s="217"/>
      <c r="B16" s="217"/>
      <c r="C16" s="217"/>
      <c r="D16" s="217"/>
      <c r="E16" s="217"/>
      <c r="F16" s="217"/>
      <c r="G16" s="217"/>
      <c r="H16" s="217"/>
      <c r="I16" s="217"/>
    </row>
    <row r="17" spans="1:9" x14ac:dyDescent="0.25">
      <c r="A17" s="217"/>
      <c r="B17" s="217"/>
      <c r="C17" s="160"/>
      <c r="D17" s="160"/>
      <c r="E17" s="160"/>
      <c r="F17" s="160"/>
      <c r="G17" s="160"/>
      <c r="H17" s="160"/>
      <c r="I17" s="160"/>
    </row>
    <row r="18" spans="1:9" x14ac:dyDescent="0.25">
      <c r="A18" s="217"/>
      <c r="B18" s="217"/>
      <c r="C18" s="160"/>
      <c r="D18" s="160"/>
      <c r="E18" s="160"/>
      <c r="F18" s="160"/>
      <c r="G18" s="160"/>
      <c r="H18" s="160"/>
      <c r="I18" s="160"/>
    </row>
    <row r="19" spans="1:9" x14ac:dyDescent="0.25">
      <c r="A19" s="217"/>
      <c r="B19" s="217"/>
      <c r="C19" s="160"/>
      <c r="D19" s="160"/>
      <c r="E19" s="160"/>
      <c r="F19" s="160"/>
      <c r="G19" s="160"/>
      <c r="H19" s="160"/>
      <c r="I19" s="160"/>
    </row>
    <row r="20" spans="1:9" x14ac:dyDescent="0.25">
      <c r="A20" s="217"/>
      <c r="B20" s="217"/>
      <c r="C20" s="160"/>
      <c r="D20" s="160"/>
      <c r="E20" s="160"/>
      <c r="F20" s="160"/>
      <c r="G20" s="160"/>
      <c r="H20" s="160"/>
      <c r="I20" s="160"/>
    </row>
    <row r="21" spans="1:9" x14ac:dyDescent="0.25">
      <c r="A21" s="217"/>
      <c r="B21" s="217"/>
      <c r="C21" s="160"/>
      <c r="D21" s="160"/>
      <c r="E21" s="160"/>
      <c r="F21" s="160"/>
      <c r="G21" s="160"/>
      <c r="H21" s="160"/>
      <c r="I21" s="160"/>
    </row>
    <row r="22" spans="1:9" x14ac:dyDescent="0.25">
      <c r="A22" s="217"/>
      <c r="B22" s="217"/>
      <c r="C22" s="160"/>
      <c r="D22" s="160"/>
      <c r="E22" s="160"/>
      <c r="F22" s="160"/>
      <c r="G22" s="160"/>
      <c r="H22" s="160"/>
      <c r="I22" s="160"/>
    </row>
    <row r="23" spans="1:9" x14ac:dyDescent="0.25">
      <c r="A23" s="217"/>
      <c r="B23" s="217"/>
      <c r="C23" s="160"/>
      <c r="D23" s="160"/>
      <c r="E23" s="160"/>
      <c r="F23" s="160"/>
      <c r="G23" s="160"/>
      <c r="H23" s="160"/>
      <c r="I23" s="160"/>
    </row>
    <row r="24" spans="1:9" x14ac:dyDescent="0.25">
      <c r="A24" s="217"/>
      <c r="B24" s="217"/>
      <c r="C24" s="160"/>
      <c r="D24" s="160"/>
      <c r="E24" s="160"/>
      <c r="F24" s="160"/>
      <c r="G24" s="160"/>
      <c r="H24" s="160"/>
      <c r="I24" s="160"/>
    </row>
    <row r="25" spans="1:9" x14ac:dyDescent="0.25">
      <c r="A25" s="217"/>
      <c r="B25" s="217"/>
      <c r="C25" s="160"/>
      <c r="D25" s="160"/>
      <c r="E25" s="160"/>
      <c r="F25" s="160"/>
      <c r="G25" s="160"/>
      <c r="H25" s="160"/>
      <c r="I25" s="160"/>
    </row>
    <row r="26" spans="1:9" x14ac:dyDescent="0.25">
      <c r="A26" s="217"/>
      <c r="B26" s="217"/>
      <c r="C26" s="160"/>
      <c r="D26" s="160"/>
      <c r="E26" s="160"/>
      <c r="F26" s="160"/>
      <c r="G26" s="160"/>
      <c r="H26" s="160"/>
      <c r="I26" s="160"/>
    </row>
    <row r="27" spans="1:9" x14ac:dyDescent="0.25">
      <c r="A27" s="217"/>
      <c r="B27" s="217"/>
      <c r="C27" s="160"/>
      <c r="D27" s="160"/>
      <c r="E27" s="160"/>
      <c r="F27" s="160"/>
      <c r="G27" s="160"/>
      <c r="H27" s="160"/>
      <c r="I27" s="160"/>
    </row>
    <row r="28" spans="1:9" x14ac:dyDescent="0.25">
      <c r="A28" s="217"/>
      <c r="B28" s="217"/>
      <c r="C28" s="160"/>
      <c r="D28" s="160"/>
      <c r="E28" s="160"/>
      <c r="F28" s="160"/>
      <c r="G28" s="160"/>
      <c r="H28" s="160"/>
      <c r="I28" s="160"/>
    </row>
    <row r="29" spans="1:9" x14ac:dyDescent="0.25">
      <c r="A29" s="217"/>
      <c r="B29" s="217"/>
      <c r="C29" s="160"/>
      <c r="D29" s="160"/>
      <c r="E29" s="160"/>
      <c r="F29" s="160"/>
      <c r="G29" s="160"/>
      <c r="H29" s="160"/>
      <c r="I29" s="160"/>
    </row>
    <row r="30" spans="1:9" x14ac:dyDescent="0.25">
      <c r="A30" s="217"/>
      <c r="B30" s="217"/>
      <c r="C30" s="160"/>
      <c r="D30" s="160"/>
      <c r="E30" s="160"/>
      <c r="F30" s="160"/>
      <c r="G30" s="160"/>
      <c r="H30" s="160"/>
      <c r="I30" s="160"/>
    </row>
    <row r="31" spans="1:9" x14ac:dyDescent="0.25">
      <c r="A31" s="217"/>
      <c r="B31" s="217"/>
      <c r="C31" s="160"/>
      <c r="D31" s="160"/>
      <c r="E31" s="160"/>
      <c r="F31" s="160"/>
      <c r="G31" s="160"/>
      <c r="H31" s="160"/>
      <c r="I31" s="160"/>
    </row>
    <row r="32" spans="1:9" x14ac:dyDescent="0.25">
      <c r="A32" s="217"/>
      <c r="B32" s="217"/>
      <c r="C32" s="160"/>
      <c r="D32" s="160"/>
      <c r="E32" s="160"/>
      <c r="F32" s="160"/>
      <c r="G32" s="160"/>
      <c r="H32" s="160"/>
      <c r="I32" s="160"/>
    </row>
    <row r="33" spans="1:9" x14ac:dyDescent="0.25">
      <c r="A33" s="217"/>
      <c r="B33" s="217"/>
      <c r="C33" s="160"/>
      <c r="D33" s="160"/>
      <c r="E33" s="160"/>
      <c r="F33" s="160"/>
      <c r="G33" s="160"/>
      <c r="H33" s="160"/>
      <c r="I33" s="160"/>
    </row>
    <row r="34" spans="1:9" x14ac:dyDescent="0.25">
      <c r="A34" s="217"/>
      <c r="B34" s="217"/>
      <c r="C34" s="160"/>
      <c r="D34" s="160"/>
      <c r="E34" s="160"/>
      <c r="F34" s="160"/>
      <c r="G34" s="160"/>
      <c r="H34" s="160"/>
      <c r="I34" s="160"/>
    </row>
    <row r="35" spans="1:9" x14ac:dyDescent="0.25">
      <c r="A35" s="217"/>
      <c r="B35" s="217"/>
      <c r="C35" s="160"/>
      <c r="D35" s="160"/>
      <c r="E35" s="160"/>
      <c r="F35" s="160"/>
      <c r="G35" s="160"/>
      <c r="H35" s="160"/>
      <c r="I35" s="160"/>
    </row>
    <row r="36" spans="1:9" x14ac:dyDescent="0.25">
      <c r="A36" s="217"/>
      <c r="B36" s="217"/>
      <c r="C36" s="160"/>
      <c r="D36" s="160"/>
      <c r="E36" s="160"/>
      <c r="F36" s="160"/>
      <c r="G36" s="160"/>
      <c r="H36" s="160"/>
      <c r="I36" s="160"/>
    </row>
    <row r="37" spans="1:9" x14ac:dyDescent="0.25">
      <c r="A37" s="217"/>
      <c r="B37" s="217"/>
      <c r="C37" s="160"/>
      <c r="D37" s="160"/>
      <c r="E37" s="160"/>
      <c r="F37" s="160"/>
      <c r="G37" s="160"/>
      <c r="H37" s="160"/>
      <c r="I37" s="160"/>
    </row>
    <row r="38" spans="1:9" x14ac:dyDescent="0.25">
      <c r="A38" s="217"/>
      <c r="B38" s="217"/>
      <c r="C38" s="160"/>
      <c r="D38" s="160"/>
      <c r="E38" s="160"/>
      <c r="F38" s="160"/>
      <c r="G38" s="160"/>
      <c r="H38" s="160"/>
      <c r="I38" s="160"/>
    </row>
    <row r="39" spans="1:9" x14ac:dyDescent="0.25">
      <c r="A39" s="217"/>
      <c r="B39" s="217"/>
      <c r="C39" s="160"/>
      <c r="D39" s="160"/>
      <c r="E39" s="160"/>
      <c r="F39" s="160"/>
      <c r="G39" s="160"/>
      <c r="H39" s="160"/>
      <c r="I39" s="160"/>
    </row>
    <row r="40" spans="1:9" x14ac:dyDescent="0.25">
      <c r="A40" s="217"/>
      <c r="B40" s="217"/>
      <c r="C40" s="579"/>
      <c r="D40" s="579"/>
      <c r="E40" s="579"/>
      <c r="F40" s="579"/>
      <c r="G40" s="579"/>
      <c r="H40" s="579"/>
      <c r="I40" s="579"/>
    </row>
    <row r="41" spans="1:9" x14ac:dyDescent="0.25">
      <c r="A41" s="217"/>
      <c r="B41" s="217"/>
      <c r="C41" s="579"/>
      <c r="D41" s="579"/>
      <c r="E41" s="579"/>
      <c r="F41" s="579"/>
      <c r="G41" s="579"/>
      <c r="H41" s="579"/>
      <c r="I41" s="579"/>
    </row>
    <row r="42" spans="1:9" x14ac:dyDescent="0.25">
      <c r="A42" s="217"/>
      <c r="B42" s="217"/>
      <c r="C42" s="579"/>
      <c r="D42" s="579"/>
      <c r="E42" s="579"/>
      <c r="F42" s="579"/>
      <c r="G42" s="579"/>
      <c r="H42" s="579"/>
      <c r="I42" s="579"/>
    </row>
    <row r="43" spans="1:9" x14ac:dyDescent="0.25">
      <c r="A43" s="217"/>
      <c r="B43" s="217"/>
      <c r="C43" s="579"/>
      <c r="D43" s="579"/>
      <c r="E43" s="579"/>
      <c r="F43" s="579"/>
      <c r="G43" s="579"/>
      <c r="H43" s="579"/>
      <c r="I43" s="579"/>
    </row>
    <row r="44" spans="1:9" x14ac:dyDescent="0.25">
      <c r="A44" s="217"/>
      <c r="B44" s="217"/>
      <c r="C44" s="579"/>
      <c r="D44" s="579"/>
      <c r="E44" s="579"/>
      <c r="F44" s="579"/>
      <c r="G44" s="579"/>
      <c r="H44" s="579"/>
      <c r="I44" s="579"/>
    </row>
    <row r="45" spans="1:9" x14ac:dyDescent="0.25">
      <c r="A45" s="217"/>
      <c r="B45" s="217"/>
      <c r="C45" s="579"/>
      <c r="D45" s="579"/>
      <c r="E45" s="579"/>
      <c r="F45" s="579"/>
      <c r="G45" s="579"/>
      <c r="H45" s="579"/>
      <c r="I45" s="579"/>
    </row>
    <row r="46" spans="1:9" x14ac:dyDescent="0.25">
      <c r="A46" s="217"/>
      <c r="B46" s="217"/>
      <c r="C46" s="579"/>
      <c r="D46" s="579"/>
      <c r="E46" s="579"/>
      <c r="F46" s="579"/>
      <c r="G46" s="579"/>
      <c r="H46" s="579"/>
      <c r="I46" s="579"/>
    </row>
    <row r="47" spans="1:9" x14ac:dyDescent="0.25">
      <c r="A47" s="217"/>
      <c r="B47" s="217"/>
      <c r="C47" s="579"/>
      <c r="D47" s="579"/>
      <c r="E47" s="579"/>
      <c r="F47" s="579"/>
      <c r="G47" s="579"/>
      <c r="H47" s="579"/>
      <c r="I47" s="579"/>
    </row>
    <row r="48" spans="1:9" x14ac:dyDescent="0.25">
      <c r="A48" s="217"/>
      <c r="B48" s="217"/>
      <c r="C48" s="579"/>
      <c r="D48" s="579"/>
      <c r="E48" s="579"/>
      <c r="F48" s="579"/>
      <c r="G48" s="579"/>
      <c r="H48" s="579"/>
      <c r="I48" s="579"/>
    </row>
    <row r="49" spans="1:9" x14ac:dyDescent="0.25">
      <c r="A49" s="217"/>
      <c r="B49" s="217"/>
      <c r="C49" s="579"/>
      <c r="D49" s="579"/>
      <c r="E49" s="579"/>
      <c r="F49" s="579"/>
      <c r="G49" s="579"/>
      <c r="H49" s="579"/>
      <c r="I49" s="579"/>
    </row>
    <row r="50" spans="1:9" x14ac:dyDescent="0.25">
      <c r="A50" s="217"/>
      <c r="B50" s="217"/>
      <c r="C50" s="579"/>
      <c r="D50" s="579"/>
      <c r="E50" s="579"/>
      <c r="F50" s="579"/>
      <c r="G50" s="579"/>
      <c r="H50" s="579"/>
      <c r="I50" s="579"/>
    </row>
    <row r="51" spans="1:9" ht="15.75" x14ac:dyDescent="0.25">
      <c r="A51" s="217"/>
      <c r="B51" s="217"/>
      <c r="C51" s="219" t="s">
        <v>102</v>
      </c>
      <c r="D51" s="220" t="s">
        <v>108</v>
      </c>
      <c r="E51" s="221" t="s">
        <v>109</v>
      </c>
      <c r="F51" s="220" t="s">
        <v>43</v>
      </c>
      <c r="G51" s="222" t="s">
        <v>44</v>
      </c>
      <c r="H51" s="220" t="s">
        <v>110</v>
      </c>
      <c r="I51" s="217"/>
    </row>
    <row r="52" spans="1:9" ht="16.5" x14ac:dyDescent="0.25">
      <c r="A52" s="217"/>
      <c r="B52" s="217"/>
      <c r="C52" s="223" t="s">
        <v>111</v>
      </c>
      <c r="D52" s="224" t="s">
        <v>112</v>
      </c>
      <c r="E52" s="225" t="s">
        <v>113</v>
      </c>
      <c r="F52" s="226">
        <v>7</v>
      </c>
      <c r="G52" s="227">
        <v>3</v>
      </c>
      <c r="H52" s="228" t="s">
        <v>114</v>
      </c>
      <c r="I52" s="217"/>
    </row>
    <row r="53" spans="1:9" ht="16.5" x14ac:dyDescent="0.25">
      <c r="A53" s="217"/>
      <c r="B53" s="217"/>
      <c r="C53" s="223" t="s">
        <v>115</v>
      </c>
      <c r="D53" s="229" t="s">
        <v>116</v>
      </c>
      <c r="E53" s="225" t="s">
        <v>117</v>
      </c>
      <c r="F53" s="226">
        <v>8</v>
      </c>
      <c r="G53" s="227">
        <v>5</v>
      </c>
      <c r="H53" s="230" t="s">
        <v>114</v>
      </c>
      <c r="I53" s="217"/>
    </row>
    <row r="54" spans="1:9" ht="16.5" x14ac:dyDescent="0.25">
      <c r="A54" s="217"/>
      <c r="B54" s="217"/>
      <c r="C54" s="223" t="s">
        <v>118</v>
      </c>
      <c r="D54" s="224" t="s">
        <v>112</v>
      </c>
      <c r="E54" s="225" t="s">
        <v>119</v>
      </c>
      <c r="F54" s="226">
        <v>9</v>
      </c>
      <c r="G54" s="227">
        <v>9</v>
      </c>
      <c r="H54" s="228" t="s">
        <v>114</v>
      </c>
      <c r="I54" s="217"/>
    </row>
    <row r="55" spans="1:9" ht="16.5" x14ac:dyDescent="0.25">
      <c r="A55" s="217"/>
      <c r="B55" s="217"/>
      <c r="C55" s="223" t="s">
        <v>120</v>
      </c>
      <c r="D55" s="229" t="s">
        <v>116</v>
      </c>
      <c r="E55" s="225" t="s">
        <v>119</v>
      </c>
      <c r="F55" s="226">
        <v>10</v>
      </c>
      <c r="G55" s="227">
        <v>14</v>
      </c>
      <c r="H55" s="230" t="s">
        <v>114</v>
      </c>
      <c r="I55" s="217"/>
    </row>
    <row r="56" spans="1:9" ht="16.5" x14ac:dyDescent="0.25">
      <c r="A56" s="217"/>
      <c r="B56" s="217"/>
      <c r="C56" s="223" t="s">
        <v>121</v>
      </c>
      <c r="D56" s="224" t="s">
        <v>112</v>
      </c>
      <c r="E56" s="225" t="s">
        <v>119</v>
      </c>
      <c r="F56" s="226">
        <v>11</v>
      </c>
      <c r="G56" s="227">
        <v>22</v>
      </c>
      <c r="H56" s="228" t="s">
        <v>114</v>
      </c>
      <c r="I56" s="217"/>
    </row>
    <row r="57" spans="1:9" ht="16.5" x14ac:dyDescent="0.25">
      <c r="A57" s="217"/>
      <c r="B57" s="217"/>
      <c r="C57" s="223" t="s">
        <v>122</v>
      </c>
      <c r="D57" s="229" t="s">
        <v>116</v>
      </c>
      <c r="E57" s="225" t="s">
        <v>119</v>
      </c>
      <c r="F57" s="226">
        <v>12</v>
      </c>
      <c r="G57" s="227">
        <v>35</v>
      </c>
      <c r="H57" s="230" t="s">
        <v>114</v>
      </c>
      <c r="I57" s="217"/>
    </row>
    <row r="58" spans="1:9" ht="16.5" x14ac:dyDescent="0.25">
      <c r="A58" s="217"/>
      <c r="B58" s="217"/>
      <c r="C58" s="223" t="s">
        <v>123</v>
      </c>
      <c r="D58" s="224" t="s">
        <v>112</v>
      </c>
      <c r="E58" s="225" t="s">
        <v>119</v>
      </c>
      <c r="F58" s="226">
        <v>13</v>
      </c>
      <c r="G58" s="227">
        <v>48</v>
      </c>
      <c r="H58" s="228" t="s">
        <v>114</v>
      </c>
      <c r="I58" s="217"/>
    </row>
    <row r="59" spans="1:9" ht="16.5" x14ac:dyDescent="0.25">
      <c r="A59" s="217"/>
      <c r="B59" s="217"/>
      <c r="C59" s="223" t="s">
        <v>124</v>
      </c>
      <c r="D59" s="229" t="s">
        <v>116</v>
      </c>
      <c r="E59" s="225" t="s">
        <v>119</v>
      </c>
      <c r="F59" s="226">
        <v>14</v>
      </c>
      <c r="G59" s="227">
        <v>69</v>
      </c>
      <c r="H59" s="230" t="s">
        <v>114</v>
      </c>
      <c r="I59" s="217"/>
    </row>
    <row r="60" spans="1:9" ht="16.5" x14ac:dyDescent="0.25">
      <c r="A60" s="217"/>
      <c r="B60" s="217"/>
      <c r="C60" s="223" t="s">
        <v>125</v>
      </c>
      <c r="D60" s="224" t="s">
        <v>112</v>
      </c>
      <c r="E60" s="225" t="s">
        <v>119</v>
      </c>
      <c r="F60" s="226">
        <v>15</v>
      </c>
      <c r="G60" s="227">
        <v>95</v>
      </c>
      <c r="H60" s="228" t="s">
        <v>114</v>
      </c>
      <c r="I60" s="217"/>
    </row>
    <row r="61" spans="1:9" ht="16.5" x14ac:dyDescent="0.25">
      <c r="A61" s="217"/>
      <c r="B61" s="217"/>
      <c r="C61" s="223" t="s">
        <v>126</v>
      </c>
      <c r="D61" s="229" t="s">
        <v>116</v>
      </c>
      <c r="E61" s="225" t="s">
        <v>119</v>
      </c>
      <c r="F61" s="226">
        <v>16</v>
      </c>
      <c r="G61" s="227">
        <v>132</v>
      </c>
      <c r="H61" s="230" t="s">
        <v>114</v>
      </c>
      <c r="I61" s="217"/>
    </row>
    <row r="62" spans="1:9" ht="16.5" x14ac:dyDescent="0.25">
      <c r="A62" s="217"/>
      <c r="B62" s="217"/>
      <c r="C62" s="223" t="s">
        <v>127</v>
      </c>
      <c r="D62" s="224" t="s">
        <v>112</v>
      </c>
      <c r="E62" s="225" t="s">
        <v>119</v>
      </c>
      <c r="F62" s="226">
        <v>17</v>
      </c>
      <c r="G62" s="227">
        <v>176</v>
      </c>
      <c r="H62" s="228" t="s">
        <v>114</v>
      </c>
      <c r="I62" s="217"/>
    </row>
    <row r="63" spans="1:9" ht="16.5" x14ac:dyDescent="0.25">
      <c r="A63" s="217"/>
      <c r="B63" s="217"/>
      <c r="C63" s="223" t="s">
        <v>128</v>
      </c>
      <c r="D63" s="229" t="s">
        <v>116</v>
      </c>
      <c r="E63" s="225" t="s">
        <v>119</v>
      </c>
      <c r="F63" s="226">
        <v>18</v>
      </c>
      <c r="G63" s="227">
        <v>214</v>
      </c>
      <c r="H63" s="230" t="s">
        <v>114</v>
      </c>
      <c r="I63" s="217"/>
    </row>
    <row r="64" spans="1:9" ht="16.5" x14ac:dyDescent="0.25">
      <c r="A64" s="217"/>
      <c r="B64" s="217"/>
      <c r="C64" s="223" t="s">
        <v>129</v>
      </c>
      <c r="D64" s="224" t="s">
        <v>112</v>
      </c>
      <c r="E64" s="225" t="s">
        <v>119</v>
      </c>
      <c r="F64" s="226">
        <v>19</v>
      </c>
      <c r="G64" s="227">
        <v>284</v>
      </c>
      <c r="H64" s="228" t="s">
        <v>114</v>
      </c>
      <c r="I64" s="217"/>
    </row>
    <row r="65" spans="1:9" ht="16.5" x14ac:dyDescent="0.25">
      <c r="A65" s="217"/>
      <c r="B65" s="217"/>
      <c r="C65" s="223" t="s">
        <v>130</v>
      </c>
      <c r="D65" s="229" t="s">
        <v>116</v>
      </c>
      <c r="E65" s="225" t="s">
        <v>119</v>
      </c>
      <c r="F65" s="226">
        <v>20</v>
      </c>
      <c r="G65" s="227">
        <v>357</v>
      </c>
      <c r="H65" s="230" t="s">
        <v>114</v>
      </c>
      <c r="I65" s="217"/>
    </row>
    <row r="66" spans="1:9" ht="16.5" x14ac:dyDescent="0.25">
      <c r="A66" s="217"/>
      <c r="B66" s="217"/>
      <c r="C66" s="223" t="s">
        <v>131</v>
      </c>
      <c r="D66" s="224" t="s">
        <v>112</v>
      </c>
      <c r="E66" s="225" t="s">
        <v>119</v>
      </c>
      <c r="F66" s="226">
        <v>21</v>
      </c>
      <c r="G66" s="227">
        <v>444</v>
      </c>
      <c r="H66" s="228" t="s">
        <v>114</v>
      </c>
      <c r="I66" s="217"/>
    </row>
    <row r="67" spans="1:9" ht="16.5" x14ac:dyDescent="0.25">
      <c r="A67" s="217"/>
      <c r="B67" s="217"/>
      <c r="C67" s="223" t="s">
        <v>132</v>
      </c>
      <c r="D67" s="229" t="s">
        <v>116</v>
      </c>
      <c r="E67" s="225" t="s">
        <v>119</v>
      </c>
      <c r="F67" s="226">
        <v>22</v>
      </c>
      <c r="G67" s="227">
        <v>534</v>
      </c>
      <c r="H67" s="230" t="s">
        <v>114</v>
      </c>
      <c r="I67" s="217"/>
    </row>
    <row r="68" spans="1:9" ht="16.5" x14ac:dyDescent="0.25">
      <c r="A68" s="217"/>
      <c r="B68" s="217"/>
      <c r="C68" s="223" t="s">
        <v>133</v>
      </c>
      <c r="D68" s="224" t="s">
        <v>112</v>
      </c>
      <c r="E68" s="225" t="s">
        <v>119</v>
      </c>
      <c r="F68" s="226">
        <v>23</v>
      </c>
      <c r="G68" s="227">
        <v>660</v>
      </c>
      <c r="H68" s="228" t="s">
        <v>114</v>
      </c>
      <c r="I68" s="217"/>
    </row>
    <row r="69" spans="1:9" ht="16.5" x14ac:dyDescent="0.25">
      <c r="A69" s="217"/>
      <c r="B69" s="217"/>
      <c r="C69" s="223" t="s">
        <v>134</v>
      </c>
      <c r="D69" s="229" t="s">
        <v>116</v>
      </c>
      <c r="E69" s="225" t="s">
        <v>119</v>
      </c>
      <c r="F69" s="226">
        <v>24</v>
      </c>
      <c r="G69" s="227">
        <v>774</v>
      </c>
      <c r="H69" s="230" t="s">
        <v>114</v>
      </c>
      <c r="I69" s="217"/>
    </row>
    <row r="70" spans="1:9" ht="16.5" x14ac:dyDescent="0.25">
      <c r="A70" s="217"/>
      <c r="B70" s="217"/>
      <c r="C70" s="223" t="s">
        <v>135</v>
      </c>
      <c r="D70" s="224" t="s">
        <v>112</v>
      </c>
      <c r="E70" s="225" t="s">
        <v>119</v>
      </c>
      <c r="F70" s="226">
        <v>25</v>
      </c>
      <c r="G70" s="227">
        <v>930</v>
      </c>
      <c r="H70" s="228" t="s">
        <v>114</v>
      </c>
      <c r="I70" s="217"/>
    </row>
    <row r="71" spans="1:9" ht="16.5" x14ac:dyDescent="0.25">
      <c r="A71" s="217"/>
      <c r="B71" s="217"/>
      <c r="C71" s="223" t="s">
        <v>136</v>
      </c>
      <c r="D71" s="229" t="s">
        <v>116</v>
      </c>
      <c r="E71" s="225" t="s">
        <v>119</v>
      </c>
      <c r="F71" s="226">
        <v>26</v>
      </c>
      <c r="G71" s="227">
        <v>1095</v>
      </c>
      <c r="H71" s="230" t="s">
        <v>114</v>
      </c>
      <c r="I71" s="217"/>
    </row>
    <row r="72" spans="1:9" ht="16.5" x14ac:dyDescent="0.25">
      <c r="A72" s="217"/>
      <c r="B72" s="217"/>
      <c r="C72" s="223" t="s">
        <v>137</v>
      </c>
      <c r="D72" s="224" t="s">
        <v>112</v>
      </c>
      <c r="E72" s="225" t="s">
        <v>119</v>
      </c>
      <c r="F72" s="226">
        <v>27</v>
      </c>
      <c r="G72" s="227">
        <v>1317</v>
      </c>
      <c r="H72" s="228" t="s">
        <v>114</v>
      </c>
      <c r="I72" s="217"/>
    </row>
    <row r="73" spans="1:9" ht="16.5" x14ac:dyDescent="0.25">
      <c r="A73" s="217"/>
      <c r="B73" s="217"/>
      <c r="C73" s="223" t="s">
        <v>138</v>
      </c>
      <c r="D73" s="229" t="s">
        <v>116</v>
      </c>
      <c r="E73" s="225" t="s">
        <v>119</v>
      </c>
      <c r="F73" s="226">
        <v>28</v>
      </c>
      <c r="G73" s="227">
        <v>1549</v>
      </c>
      <c r="H73" s="230" t="s">
        <v>114</v>
      </c>
      <c r="I73" s="217"/>
    </row>
    <row r="74" spans="1:9" ht="16.5" x14ac:dyDescent="0.25">
      <c r="A74" s="217"/>
      <c r="B74" s="217"/>
      <c r="C74" s="223" t="s">
        <v>139</v>
      </c>
      <c r="D74" s="224" t="s">
        <v>112</v>
      </c>
      <c r="E74" s="225" t="s">
        <v>119</v>
      </c>
      <c r="F74" s="226">
        <v>29</v>
      </c>
      <c r="G74" s="227">
        <v>1824</v>
      </c>
      <c r="H74" s="228" t="s">
        <v>114</v>
      </c>
      <c r="I74" s="217"/>
    </row>
    <row r="75" spans="1:9" ht="16.5" x14ac:dyDescent="0.25">
      <c r="A75" s="217"/>
      <c r="B75" s="217"/>
      <c r="C75" s="223" t="s">
        <v>140</v>
      </c>
      <c r="D75" s="229" t="s">
        <v>116</v>
      </c>
      <c r="E75" s="225" t="s">
        <v>119</v>
      </c>
      <c r="F75" s="226">
        <v>30</v>
      </c>
      <c r="G75" s="227">
        <v>2068</v>
      </c>
      <c r="H75" s="230" t="s">
        <v>114</v>
      </c>
      <c r="I75" s="217"/>
    </row>
    <row r="76" spans="1:9" ht="16.5" x14ac:dyDescent="0.25">
      <c r="A76" s="217"/>
      <c r="B76" s="217"/>
      <c r="C76" s="223" t="s">
        <v>141</v>
      </c>
      <c r="D76" s="224" t="s">
        <v>112</v>
      </c>
      <c r="E76" s="225" t="s">
        <v>119</v>
      </c>
      <c r="F76" s="226">
        <v>31</v>
      </c>
      <c r="G76" s="227">
        <v>2420</v>
      </c>
      <c r="H76" s="228" t="s">
        <v>114</v>
      </c>
      <c r="I76" s="217"/>
    </row>
    <row r="77" spans="1:9" ht="16.5" x14ac:dyDescent="0.25">
      <c r="A77" s="217"/>
      <c r="B77" s="217"/>
      <c r="C77" s="223" t="s">
        <v>142</v>
      </c>
      <c r="D77" s="229" t="s">
        <v>116</v>
      </c>
      <c r="E77" s="225" t="s">
        <v>119</v>
      </c>
      <c r="F77" s="226">
        <v>32</v>
      </c>
      <c r="G77" s="227">
        <v>2837</v>
      </c>
      <c r="H77" s="230" t="s">
        <v>114</v>
      </c>
      <c r="I77" s="217"/>
    </row>
    <row r="78" spans="1:9" ht="16.5" x14ac:dyDescent="0.25">
      <c r="A78" s="217"/>
      <c r="B78" s="217"/>
      <c r="C78" s="223" t="s">
        <v>143</v>
      </c>
      <c r="D78" s="224" t="s">
        <v>112</v>
      </c>
      <c r="E78" s="225" t="s">
        <v>119</v>
      </c>
      <c r="F78" s="226">
        <v>33</v>
      </c>
      <c r="G78" s="227">
        <v>3314</v>
      </c>
      <c r="H78" s="228" t="s">
        <v>114</v>
      </c>
      <c r="I78" s="217"/>
    </row>
    <row r="79" spans="1:9" ht="16.5" x14ac:dyDescent="0.25">
      <c r="A79" s="217"/>
      <c r="B79" s="217"/>
      <c r="C79" s="223" t="s">
        <v>144</v>
      </c>
      <c r="D79" s="229" t="s">
        <v>116</v>
      </c>
      <c r="E79" s="225" t="s">
        <v>119</v>
      </c>
      <c r="F79" s="226">
        <v>34</v>
      </c>
      <c r="G79" s="227">
        <v>3768</v>
      </c>
      <c r="H79" s="230" t="s">
        <v>114</v>
      </c>
      <c r="I79" s="217"/>
    </row>
    <row r="80" spans="1:9" ht="16.5" x14ac:dyDescent="0.25">
      <c r="A80" s="217"/>
      <c r="B80" s="217"/>
      <c r="C80" s="223" t="s">
        <v>145</v>
      </c>
      <c r="D80" s="224" t="s">
        <v>112</v>
      </c>
      <c r="E80" s="225" t="s">
        <v>119</v>
      </c>
      <c r="F80" s="226">
        <v>35</v>
      </c>
      <c r="G80" s="227">
        <v>4199</v>
      </c>
      <c r="H80" s="228" t="s">
        <v>114</v>
      </c>
      <c r="I80" s="217"/>
    </row>
    <row r="81" spans="1:17" ht="16.5" x14ac:dyDescent="0.25">
      <c r="A81" s="217"/>
      <c r="B81" s="217"/>
      <c r="C81" s="223" t="s">
        <v>146</v>
      </c>
      <c r="D81" s="229" t="s">
        <v>116</v>
      </c>
      <c r="E81" s="225" t="s">
        <v>119</v>
      </c>
      <c r="F81" s="226">
        <v>36</v>
      </c>
      <c r="G81" s="227">
        <v>4838</v>
      </c>
      <c r="H81" s="230" t="s">
        <v>114</v>
      </c>
      <c r="I81" s="217"/>
    </row>
    <row r="82" spans="1:17" ht="16.5" x14ac:dyDescent="0.25">
      <c r="A82" s="217"/>
      <c r="B82" s="217"/>
      <c r="C82" s="223" t="s">
        <v>147</v>
      </c>
      <c r="D82" s="224" t="s">
        <v>112</v>
      </c>
      <c r="E82" s="225" t="s">
        <v>119</v>
      </c>
      <c r="F82" s="226">
        <v>37</v>
      </c>
      <c r="G82" s="227">
        <v>5430</v>
      </c>
      <c r="H82" s="228" t="s">
        <v>114</v>
      </c>
      <c r="I82" s="217"/>
    </row>
    <row r="83" spans="1:17" ht="16.5" x14ac:dyDescent="0.25">
      <c r="A83" s="217"/>
      <c r="B83" s="217"/>
      <c r="C83" s="223" t="s">
        <v>148</v>
      </c>
      <c r="D83" s="229" t="s">
        <v>116</v>
      </c>
      <c r="E83" s="225" t="s">
        <v>119</v>
      </c>
      <c r="F83" s="226">
        <v>38</v>
      </c>
      <c r="G83" s="227">
        <v>5890</v>
      </c>
      <c r="H83" s="230" t="s">
        <v>114</v>
      </c>
      <c r="I83" s="217"/>
      <c r="Q83" s="231"/>
    </row>
    <row r="84" spans="1:17" ht="16.5" x14ac:dyDescent="0.25">
      <c r="A84" s="217"/>
      <c r="B84" s="217"/>
      <c r="C84" s="223" t="s">
        <v>149</v>
      </c>
      <c r="D84" s="224" t="s">
        <v>112</v>
      </c>
      <c r="E84" s="225" t="s">
        <v>119</v>
      </c>
      <c r="F84" s="226">
        <v>39</v>
      </c>
      <c r="G84" s="227">
        <v>6620</v>
      </c>
      <c r="H84" s="228" t="s">
        <v>114</v>
      </c>
      <c r="I84" s="217"/>
    </row>
    <row r="85" spans="1:17" ht="16.5" x14ac:dyDescent="0.25">
      <c r="A85" s="217"/>
      <c r="B85" s="217"/>
      <c r="C85" s="223" t="s">
        <v>150</v>
      </c>
      <c r="D85" s="229" t="s">
        <v>116</v>
      </c>
      <c r="E85" s="225" t="s">
        <v>119</v>
      </c>
      <c r="F85" s="226">
        <v>40</v>
      </c>
      <c r="G85" s="227">
        <v>7368</v>
      </c>
      <c r="H85" s="230" t="s">
        <v>114</v>
      </c>
      <c r="I85" s="217"/>
    </row>
    <row r="86" spans="1:17" ht="16.5" x14ac:dyDescent="0.25">
      <c r="A86" s="217"/>
      <c r="B86" s="232"/>
      <c r="C86" s="232"/>
      <c r="D86" s="233"/>
      <c r="E86" s="234"/>
      <c r="F86" s="235"/>
      <c r="G86" s="235"/>
      <c r="H86" s="236"/>
      <c r="I86" s="237"/>
    </row>
    <row r="87" spans="1:17" x14ac:dyDescent="0.25">
      <c r="A87" s="217"/>
      <c r="B87" s="164"/>
      <c r="C87" s="238"/>
      <c r="D87" s="238"/>
      <c r="E87" s="238"/>
      <c r="F87" s="238"/>
      <c r="G87" s="238"/>
      <c r="H87" s="238"/>
      <c r="I87" s="237"/>
    </row>
    <row r="88" spans="1:17" x14ac:dyDescent="0.25">
      <c r="A88" s="217"/>
      <c r="B88" s="164"/>
      <c r="C88" s="238"/>
      <c r="D88" s="238"/>
      <c r="E88" s="238"/>
      <c r="F88" s="238"/>
      <c r="G88" s="238"/>
      <c r="H88" s="238"/>
      <c r="I88" s="237"/>
    </row>
    <row r="89" spans="1:17" x14ac:dyDescent="0.25">
      <c r="A89" s="217"/>
      <c r="B89" s="164"/>
      <c r="C89" s="238"/>
      <c r="D89" s="238"/>
      <c r="E89" s="238"/>
      <c r="F89" s="238"/>
      <c r="G89" s="238"/>
      <c r="H89" s="238"/>
      <c r="I89" s="237"/>
    </row>
    <row r="90" spans="1:17" ht="18.75" x14ac:dyDescent="0.3">
      <c r="A90" s="217"/>
      <c r="B90" s="239"/>
      <c r="C90" s="240" t="s">
        <v>102</v>
      </c>
      <c r="D90" s="241" t="s">
        <v>108</v>
      </c>
      <c r="E90" s="242" t="s">
        <v>109</v>
      </c>
      <c r="F90" s="243" t="s">
        <v>43</v>
      </c>
      <c r="G90" s="243" t="s">
        <v>44</v>
      </c>
      <c r="H90" s="243" t="s">
        <v>110</v>
      </c>
      <c r="I90" s="237"/>
    </row>
    <row r="91" spans="1:17" ht="15.75" x14ac:dyDescent="0.25">
      <c r="A91" s="217"/>
      <c r="B91" s="239"/>
      <c r="C91" s="244" t="s">
        <v>151</v>
      </c>
      <c r="D91" s="245" t="s">
        <v>152</v>
      </c>
      <c r="E91" s="246" t="s">
        <v>153</v>
      </c>
      <c r="F91" s="45">
        <v>14</v>
      </c>
      <c r="G91" s="48">
        <v>69</v>
      </c>
      <c r="H91" s="45" t="s">
        <v>154</v>
      </c>
      <c r="I91" s="237"/>
    </row>
    <row r="92" spans="1:17" x14ac:dyDescent="0.25">
      <c r="A92" s="217"/>
      <c r="B92" s="239"/>
      <c r="C92" s="238"/>
      <c r="D92" s="238"/>
      <c r="E92" s="238"/>
      <c r="F92" s="238"/>
      <c r="G92" s="238"/>
      <c r="H92" s="238"/>
      <c r="I92" s="237"/>
    </row>
    <row r="93" spans="1:17" x14ac:dyDescent="0.25">
      <c r="A93" s="217"/>
      <c r="B93" s="239"/>
      <c r="C93" s="238"/>
      <c r="D93" s="238"/>
      <c r="E93" s="238"/>
      <c r="F93" s="238"/>
      <c r="G93" s="238"/>
      <c r="H93" s="238"/>
      <c r="I93" s="237"/>
    </row>
    <row r="94" spans="1:17" x14ac:dyDescent="0.25">
      <c r="A94" s="217"/>
      <c r="B94" s="239"/>
      <c r="C94" s="238"/>
      <c r="D94" s="238"/>
      <c r="E94" s="238"/>
      <c r="F94" s="238"/>
      <c r="G94" s="238"/>
      <c r="H94" s="238"/>
      <c r="I94" s="237"/>
    </row>
    <row r="95" spans="1:17" x14ac:dyDescent="0.25">
      <c r="A95" s="217"/>
      <c r="B95" s="239"/>
      <c r="C95" s="238"/>
      <c r="D95" s="238"/>
      <c r="E95" s="238"/>
      <c r="F95" s="238"/>
      <c r="G95" s="238"/>
      <c r="H95" s="238"/>
      <c r="I95" s="237"/>
    </row>
    <row r="96" spans="1:17" x14ac:dyDescent="0.25">
      <c r="A96" s="217"/>
      <c r="B96" s="239"/>
      <c r="C96" s="238"/>
      <c r="D96" s="238"/>
      <c r="E96" s="238"/>
      <c r="F96" s="238"/>
      <c r="G96" s="238"/>
      <c r="H96" s="238"/>
      <c r="I96" s="237"/>
    </row>
    <row r="97" spans="1:9" x14ac:dyDescent="0.25">
      <c r="A97" s="217"/>
      <c r="B97" s="239"/>
      <c r="C97" s="238"/>
      <c r="D97" s="238"/>
      <c r="E97" s="238"/>
      <c r="F97" s="238"/>
      <c r="G97" s="238"/>
      <c r="H97" s="238"/>
      <c r="I97" s="237"/>
    </row>
    <row r="98" spans="1:9" x14ac:dyDescent="0.25">
      <c r="A98" s="217"/>
      <c r="B98" s="239"/>
      <c r="C98" s="247"/>
      <c r="D98" s="247"/>
      <c r="E98" s="247"/>
      <c r="F98" s="247"/>
      <c r="G98" s="247"/>
      <c r="H98" s="247"/>
      <c r="I98" s="237"/>
    </row>
    <row r="99" spans="1:9" x14ac:dyDescent="0.25">
      <c r="A99" s="217"/>
      <c r="B99" s="217"/>
      <c r="C99" s="217"/>
      <c r="D99" s="217"/>
      <c r="E99" s="217"/>
      <c r="F99" s="217"/>
      <c r="G99" s="217"/>
      <c r="H99" s="217"/>
      <c r="I99" s="217"/>
    </row>
    <row r="100" spans="1:9" x14ac:dyDescent="0.25">
      <c r="A100" s="217"/>
      <c r="B100" s="217"/>
      <c r="C100" s="217"/>
      <c r="D100" s="217"/>
      <c r="E100" s="217"/>
      <c r="F100" s="217"/>
      <c r="G100" s="217"/>
      <c r="H100" s="217"/>
      <c r="I100" s="217"/>
    </row>
    <row r="101" spans="1:9" x14ac:dyDescent="0.25">
      <c r="A101" s="217"/>
      <c r="B101" s="217"/>
      <c r="C101" s="217"/>
      <c r="D101" s="217"/>
      <c r="E101" s="217"/>
      <c r="F101" s="217"/>
      <c r="G101" s="217"/>
      <c r="H101" s="217"/>
      <c r="I101" s="217"/>
    </row>
    <row r="102" spans="1:9" x14ac:dyDescent="0.25">
      <c r="A102" s="217"/>
      <c r="B102" s="217"/>
      <c r="C102" s="217"/>
      <c r="D102" s="217"/>
      <c r="E102" s="217"/>
      <c r="F102" s="217"/>
      <c r="G102" s="217"/>
      <c r="H102" s="217"/>
      <c r="I102" s="217"/>
    </row>
    <row r="103" spans="1:9" x14ac:dyDescent="0.25">
      <c r="A103" s="217"/>
      <c r="B103" s="217"/>
      <c r="C103" s="217"/>
      <c r="D103" s="217"/>
      <c r="E103" s="217"/>
      <c r="F103" s="217"/>
      <c r="G103" s="217"/>
      <c r="H103" s="217"/>
      <c r="I103" s="217"/>
    </row>
    <row r="104" spans="1:9" x14ac:dyDescent="0.25">
      <c r="A104" s="217"/>
      <c r="B104" s="217"/>
      <c r="C104" s="217"/>
      <c r="D104" s="217"/>
      <c r="E104" s="217"/>
      <c r="F104" s="217"/>
      <c r="G104" s="217"/>
      <c r="H104" s="217"/>
      <c r="I104" s="217"/>
    </row>
    <row r="105" spans="1:9" x14ac:dyDescent="0.25">
      <c r="A105" s="217"/>
      <c r="B105" s="217"/>
      <c r="C105" s="217"/>
      <c r="D105" s="217"/>
      <c r="E105" s="217"/>
      <c r="F105" s="217"/>
      <c r="G105" s="217"/>
      <c r="H105" s="217"/>
      <c r="I105" s="217"/>
    </row>
    <row r="106" spans="1:9" x14ac:dyDescent="0.25">
      <c r="A106" s="217"/>
      <c r="B106" s="217"/>
      <c r="C106" s="217"/>
      <c r="D106" s="217"/>
      <c r="E106" s="217"/>
      <c r="F106" s="217"/>
      <c r="G106" s="217"/>
      <c r="H106" s="217"/>
      <c r="I106" s="217"/>
    </row>
    <row r="107" spans="1:9" x14ac:dyDescent="0.25">
      <c r="A107" s="217"/>
      <c r="B107" s="217"/>
      <c r="C107" s="217"/>
      <c r="D107" s="217"/>
      <c r="E107" s="217"/>
      <c r="F107" s="217"/>
      <c r="G107" s="217"/>
      <c r="H107" s="217"/>
      <c r="I107" s="217"/>
    </row>
    <row r="108" spans="1:9" x14ac:dyDescent="0.25">
      <c r="A108" s="217"/>
      <c r="B108" s="217"/>
      <c r="C108" s="217"/>
      <c r="D108" s="217"/>
      <c r="E108" s="217"/>
      <c r="F108" s="217"/>
      <c r="G108" s="217"/>
      <c r="H108" s="217"/>
      <c r="I108" s="217"/>
    </row>
    <row r="109" spans="1:9" x14ac:dyDescent="0.25">
      <c r="A109" s="217"/>
      <c r="B109" s="217"/>
      <c r="C109" s="217"/>
      <c r="D109" s="217"/>
      <c r="E109" s="217"/>
      <c r="F109" s="217"/>
      <c r="G109" s="217"/>
      <c r="H109" s="217"/>
      <c r="I109" s="217"/>
    </row>
    <row r="110" spans="1:9" x14ac:dyDescent="0.25">
      <c r="A110" s="217"/>
      <c r="B110" s="217"/>
      <c r="C110" s="217"/>
      <c r="D110" s="217"/>
      <c r="E110" s="217"/>
      <c r="F110" s="217"/>
      <c r="G110" s="217"/>
      <c r="H110" s="217"/>
      <c r="I110" s="217"/>
    </row>
    <row r="111" spans="1:9" x14ac:dyDescent="0.25">
      <c r="A111" s="217"/>
      <c r="B111" s="217"/>
      <c r="C111" s="217"/>
      <c r="D111" s="217"/>
      <c r="E111" s="217"/>
      <c r="F111" s="217"/>
      <c r="G111" s="217"/>
      <c r="H111" s="217"/>
      <c r="I111" s="217"/>
    </row>
    <row r="112" spans="1:9" x14ac:dyDescent="0.25">
      <c r="A112" s="217"/>
      <c r="B112" s="217"/>
      <c r="C112" s="217"/>
      <c r="D112" s="217"/>
      <c r="E112" s="217"/>
      <c r="F112" s="217"/>
      <c r="G112" s="217"/>
      <c r="H112" s="217"/>
      <c r="I112" s="217"/>
    </row>
    <row r="113" spans="1:9" x14ac:dyDescent="0.25">
      <c r="A113" s="217"/>
      <c r="B113" s="217"/>
      <c r="C113" s="217"/>
      <c r="D113" s="217"/>
      <c r="E113" s="217"/>
      <c r="F113" s="217"/>
      <c r="G113" s="217"/>
      <c r="H113" s="217"/>
      <c r="I113" s="217"/>
    </row>
    <row r="114" spans="1:9" x14ac:dyDescent="0.25">
      <c r="A114" s="217"/>
      <c r="B114" s="217"/>
      <c r="C114" s="217"/>
      <c r="D114" s="217"/>
      <c r="E114" s="217"/>
      <c r="F114" s="217"/>
      <c r="G114" s="217"/>
      <c r="H114" s="217"/>
      <c r="I114" s="217"/>
    </row>
    <row r="115" spans="1:9" x14ac:dyDescent="0.25">
      <c r="A115" s="217"/>
      <c r="B115" s="217"/>
      <c r="C115" s="217"/>
      <c r="D115" s="217"/>
      <c r="E115" s="217"/>
      <c r="F115" s="217"/>
      <c r="G115" s="217"/>
      <c r="H115" s="217"/>
      <c r="I115" s="217"/>
    </row>
    <row r="116" spans="1:9" x14ac:dyDescent="0.25">
      <c r="A116" s="217"/>
      <c r="B116" s="217"/>
      <c r="C116" s="217"/>
      <c r="D116" s="217"/>
      <c r="E116" s="217"/>
      <c r="F116" s="217"/>
      <c r="G116" s="217"/>
      <c r="H116" s="217"/>
      <c r="I116" s="217"/>
    </row>
    <row r="117" spans="1:9" x14ac:dyDescent="0.25">
      <c r="A117" s="217"/>
      <c r="B117" s="217"/>
      <c r="C117" s="217"/>
      <c r="D117" s="217"/>
      <c r="E117" s="217"/>
      <c r="F117" s="217"/>
      <c r="G117" s="217"/>
      <c r="H117" s="217"/>
      <c r="I117" s="217"/>
    </row>
    <row r="118" spans="1:9" x14ac:dyDescent="0.25">
      <c r="A118" s="217"/>
      <c r="B118" s="217"/>
      <c r="C118" s="217"/>
      <c r="D118" s="217"/>
      <c r="E118" s="217"/>
      <c r="F118" s="217"/>
      <c r="G118" s="217"/>
      <c r="H118" s="217"/>
      <c r="I118" s="217"/>
    </row>
    <row r="119" spans="1:9" x14ac:dyDescent="0.25">
      <c r="A119" s="217"/>
      <c r="B119" s="217"/>
      <c r="C119" s="217"/>
      <c r="D119" s="217"/>
      <c r="E119" s="217"/>
      <c r="F119" s="217"/>
      <c r="G119" s="217"/>
      <c r="H119" s="217"/>
      <c r="I119" s="217"/>
    </row>
    <row r="120" spans="1:9" x14ac:dyDescent="0.25">
      <c r="A120" s="217"/>
      <c r="B120" s="217"/>
      <c r="C120" s="217"/>
      <c r="D120" s="217"/>
      <c r="E120" s="217"/>
      <c r="F120" s="217"/>
      <c r="G120" s="217"/>
      <c r="H120" s="217"/>
      <c r="I120" s="217"/>
    </row>
    <row r="121" spans="1:9" x14ac:dyDescent="0.25">
      <c r="A121" s="217"/>
      <c r="B121" s="217"/>
      <c r="C121" s="217"/>
      <c r="D121" s="217"/>
      <c r="E121" s="217"/>
      <c r="F121" s="217"/>
      <c r="G121" s="217"/>
      <c r="H121" s="217"/>
      <c r="I121" s="217"/>
    </row>
    <row r="122" spans="1:9" x14ac:dyDescent="0.25">
      <c r="A122" s="217"/>
      <c r="B122" s="217"/>
      <c r="C122" s="217"/>
      <c r="D122" s="217"/>
      <c r="E122" s="217"/>
      <c r="F122" s="217"/>
      <c r="G122" s="217"/>
      <c r="H122" s="217"/>
      <c r="I122" s="217"/>
    </row>
    <row r="123" spans="1:9" x14ac:dyDescent="0.25">
      <c r="A123" s="217"/>
      <c r="B123" s="217"/>
      <c r="C123" s="217"/>
      <c r="D123" s="217"/>
      <c r="E123" s="217"/>
      <c r="F123" s="217"/>
      <c r="G123" s="217"/>
      <c r="H123" s="217"/>
      <c r="I123" s="217"/>
    </row>
    <row r="124" spans="1:9" x14ac:dyDescent="0.25">
      <c r="A124" s="217"/>
      <c r="B124" s="217"/>
      <c r="C124" s="217"/>
      <c r="D124" s="217"/>
      <c r="E124" s="217"/>
      <c r="F124" s="217"/>
      <c r="G124" s="217"/>
      <c r="H124" s="217"/>
      <c r="I124" s="217"/>
    </row>
    <row r="125" spans="1:9" x14ac:dyDescent="0.25">
      <c r="A125" s="217"/>
      <c r="B125" s="217"/>
      <c r="C125" s="217"/>
      <c r="D125" s="217"/>
      <c r="E125" s="217"/>
      <c r="F125" s="217"/>
      <c r="G125" s="217"/>
      <c r="H125" s="217"/>
      <c r="I125" s="217"/>
    </row>
    <row r="126" spans="1:9" x14ac:dyDescent="0.25">
      <c r="A126" s="217"/>
      <c r="B126" s="217"/>
      <c r="C126" s="217"/>
      <c r="D126" s="217"/>
      <c r="E126" s="217"/>
      <c r="F126" s="217"/>
      <c r="G126" s="217"/>
      <c r="H126" s="217"/>
      <c r="I126" s="217"/>
    </row>
    <row r="127" spans="1:9" x14ac:dyDescent="0.25">
      <c r="A127" s="217"/>
      <c r="B127" s="217"/>
      <c r="C127" s="217"/>
      <c r="D127" s="217"/>
      <c r="E127" s="217"/>
      <c r="F127" s="217"/>
      <c r="G127" s="217"/>
      <c r="H127" s="217"/>
      <c r="I127" s="217"/>
    </row>
    <row r="128" spans="1:9" x14ac:dyDescent="0.25">
      <c r="A128" s="217"/>
      <c r="B128" s="217"/>
      <c r="C128" s="217"/>
      <c r="D128" s="217"/>
      <c r="E128" s="217"/>
      <c r="F128" s="217"/>
      <c r="G128" s="217"/>
      <c r="H128" s="217"/>
      <c r="I128" s="217"/>
    </row>
    <row r="129" spans="1:9" x14ac:dyDescent="0.25">
      <c r="A129" s="218"/>
      <c r="B129" s="218"/>
      <c r="C129" s="238"/>
      <c r="D129" s="238"/>
      <c r="E129" s="238"/>
      <c r="F129" s="238"/>
      <c r="G129" s="238"/>
      <c r="H129" s="238"/>
      <c r="I129" s="218"/>
    </row>
    <row r="130" spans="1:9" x14ac:dyDescent="0.25">
      <c r="A130" s="218"/>
      <c r="B130" s="218"/>
      <c r="C130" s="238"/>
      <c r="D130" s="238"/>
      <c r="E130" s="238"/>
      <c r="F130" s="238"/>
      <c r="G130" s="238"/>
      <c r="H130" s="238"/>
      <c r="I130" s="218"/>
    </row>
    <row r="131" spans="1:9" x14ac:dyDescent="0.25">
      <c r="A131" s="218"/>
      <c r="B131" s="218"/>
      <c r="C131" s="238"/>
      <c r="D131" s="238"/>
      <c r="E131" s="238"/>
      <c r="F131" s="238"/>
      <c r="G131" s="238"/>
      <c r="H131" s="238"/>
      <c r="I131" s="218"/>
    </row>
    <row r="132" spans="1:9" x14ac:dyDescent="0.25">
      <c r="A132" s="218"/>
      <c r="B132" s="218"/>
      <c r="C132" s="238"/>
      <c r="D132" s="238"/>
      <c r="E132" s="238"/>
      <c r="F132" s="238"/>
      <c r="G132" s="238"/>
      <c r="H132" s="238"/>
      <c r="I132" s="218"/>
    </row>
    <row r="133" spans="1:9" x14ac:dyDescent="0.25">
      <c r="A133" s="218"/>
      <c r="B133" s="218"/>
      <c r="C133" s="238"/>
      <c r="D133" s="238"/>
      <c r="E133" s="238"/>
      <c r="F133" s="238"/>
      <c r="G133" s="238"/>
      <c r="H133" s="238"/>
      <c r="I133" s="218"/>
    </row>
    <row r="134" spans="1:9" x14ac:dyDescent="0.25">
      <c r="A134" s="218"/>
      <c r="B134" s="218"/>
      <c r="C134" s="238"/>
      <c r="D134" s="238"/>
      <c r="E134" s="238"/>
      <c r="F134" s="238"/>
      <c r="G134" s="238"/>
      <c r="H134" s="238"/>
      <c r="I134" s="218"/>
    </row>
    <row r="135" spans="1:9" x14ac:dyDescent="0.25">
      <c r="A135" s="218"/>
      <c r="B135" s="218"/>
      <c r="C135" s="238"/>
      <c r="D135" s="238"/>
      <c r="E135" s="238"/>
      <c r="F135" s="238"/>
      <c r="G135" s="238"/>
      <c r="H135" s="238"/>
      <c r="I135" s="218"/>
    </row>
    <row r="136" spans="1:9" x14ac:dyDescent="0.25">
      <c r="A136" s="218"/>
      <c r="B136" s="218"/>
      <c r="C136" s="238"/>
      <c r="D136" s="238"/>
      <c r="E136" s="238"/>
      <c r="F136" s="238"/>
      <c r="G136" s="238"/>
      <c r="H136" s="238"/>
      <c r="I136" s="218"/>
    </row>
    <row r="137" spans="1:9" x14ac:dyDescent="0.25">
      <c r="A137" s="218"/>
      <c r="B137" s="218"/>
      <c r="C137" s="238"/>
      <c r="D137" s="238"/>
      <c r="E137" s="238"/>
      <c r="F137" s="238"/>
      <c r="G137" s="238"/>
      <c r="H137" s="238"/>
      <c r="I137" s="218"/>
    </row>
    <row r="138" spans="1:9" x14ac:dyDescent="0.25">
      <c r="A138" s="218"/>
      <c r="B138" s="218"/>
      <c r="C138" s="238"/>
      <c r="D138" s="238"/>
      <c r="E138" s="238"/>
      <c r="F138" s="238"/>
      <c r="G138" s="238"/>
      <c r="H138" s="238"/>
      <c r="I138" s="218"/>
    </row>
    <row r="139" spans="1:9" x14ac:dyDescent="0.25">
      <c r="A139" s="218"/>
      <c r="B139" s="218"/>
      <c r="C139" s="238"/>
      <c r="D139" s="238"/>
      <c r="E139" s="238"/>
      <c r="F139" s="238"/>
      <c r="G139" s="238"/>
      <c r="H139" s="238"/>
      <c r="I139" s="218"/>
    </row>
    <row r="140" spans="1:9" x14ac:dyDescent="0.25">
      <c r="A140" s="218"/>
      <c r="B140" s="218"/>
      <c r="C140" s="238"/>
      <c r="D140" s="238"/>
      <c r="E140" s="238"/>
      <c r="F140" s="238"/>
      <c r="G140" s="238"/>
      <c r="H140" s="238"/>
      <c r="I140" s="218"/>
    </row>
    <row r="141" spans="1:9" ht="15.75" x14ac:dyDescent="0.25">
      <c r="A141" s="218"/>
      <c r="B141" s="218"/>
      <c r="C141" s="219" t="s">
        <v>102</v>
      </c>
      <c r="D141" s="220" t="s">
        <v>108</v>
      </c>
      <c r="E141" s="221" t="s">
        <v>109</v>
      </c>
      <c r="F141" s="248" t="s">
        <v>43</v>
      </c>
      <c r="G141" s="249" t="s">
        <v>44</v>
      </c>
      <c r="H141" s="248" t="s">
        <v>110</v>
      </c>
      <c r="I141" s="218"/>
    </row>
    <row r="142" spans="1:9" ht="16.5" x14ac:dyDescent="0.25">
      <c r="A142" s="218"/>
      <c r="B142" s="218"/>
      <c r="C142" s="223" t="s">
        <v>155</v>
      </c>
      <c r="D142" s="250" t="s">
        <v>156</v>
      </c>
      <c r="E142" s="246" t="s">
        <v>153</v>
      </c>
      <c r="F142" s="226">
        <v>8</v>
      </c>
      <c r="G142" s="227">
        <v>2</v>
      </c>
      <c r="H142" s="222" t="s">
        <v>157</v>
      </c>
      <c r="I142" s="218"/>
    </row>
    <row r="143" spans="1:9" ht="16.5" x14ac:dyDescent="0.25">
      <c r="A143" s="218"/>
      <c r="B143" s="218"/>
      <c r="C143" s="223" t="s">
        <v>158</v>
      </c>
      <c r="D143" s="251" t="s">
        <v>159</v>
      </c>
      <c r="E143" s="246" t="s">
        <v>153</v>
      </c>
      <c r="F143" s="226">
        <v>9</v>
      </c>
      <c r="G143" s="227">
        <v>2</v>
      </c>
      <c r="H143" s="220" t="s">
        <v>157</v>
      </c>
      <c r="I143" s="218"/>
    </row>
    <row r="144" spans="1:9" ht="16.5" x14ac:dyDescent="0.25">
      <c r="A144" s="218"/>
      <c r="B144" s="218"/>
      <c r="C144" s="223" t="s">
        <v>160</v>
      </c>
      <c r="D144" s="250" t="s">
        <v>156</v>
      </c>
      <c r="E144" s="246" t="s">
        <v>161</v>
      </c>
      <c r="F144" s="226">
        <v>10</v>
      </c>
      <c r="G144" s="227">
        <v>2</v>
      </c>
      <c r="H144" s="222" t="s">
        <v>157</v>
      </c>
      <c r="I144" s="218"/>
    </row>
    <row r="145" spans="1:9" ht="16.5" x14ac:dyDescent="0.25">
      <c r="A145" s="218"/>
      <c r="B145" s="218"/>
      <c r="C145" s="223" t="s">
        <v>162</v>
      </c>
      <c r="D145" s="251" t="s">
        <v>159</v>
      </c>
      <c r="E145" s="246" t="s">
        <v>161</v>
      </c>
      <c r="F145" s="226">
        <v>11</v>
      </c>
      <c r="G145" s="227">
        <v>5</v>
      </c>
      <c r="H145" s="220" t="s">
        <v>157</v>
      </c>
      <c r="I145" s="218"/>
    </row>
    <row r="146" spans="1:9" ht="16.5" x14ac:dyDescent="0.25">
      <c r="A146" s="218"/>
      <c r="B146" s="218"/>
      <c r="C146" s="223" t="s">
        <v>163</v>
      </c>
      <c r="D146" s="250" t="s">
        <v>156</v>
      </c>
      <c r="E146" s="246" t="s">
        <v>161</v>
      </c>
      <c r="F146" s="226">
        <v>12</v>
      </c>
      <c r="G146" s="227">
        <v>6</v>
      </c>
      <c r="H146" s="222" t="s">
        <v>157</v>
      </c>
      <c r="I146" s="218"/>
    </row>
    <row r="147" spans="1:9" ht="16.5" x14ac:dyDescent="0.25">
      <c r="A147" s="218"/>
      <c r="B147" s="218"/>
      <c r="C147" s="223" t="s">
        <v>164</v>
      </c>
      <c r="D147" s="251" t="s">
        <v>159</v>
      </c>
      <c r="E147" s="246" t="s">
        <v>161</v>
      </c>
      <c r="F147" s="226">
        <v>13</v>
      </c>
      <c r="G147" s="227">
        <v>8</v>
      </c>
      <c r="H147" s="220" t="s">
        <v>157</v>
      </c>
      <c r="I147" s="218"/>
    </row>
    <row r="148" spans="1:9" ht="16.5" x14ac:dyDescent="0.25">
      <c r="A148" s="218"/>
      <c r="B148" s="218"/>
      <c r="C148" s="223" t="s">
        <v>165</v>
      </c>
      <c r="D148" s="250" t="s">
        <v>156</v>
      </c>
      <c r="E148" s="246" t="s">
        <v>161</v>
      </c>
      <c r="F148" s="226">
        <v>14</v>
      </c>
      <c r="G148" s="227">
        <v>10</v>
      </c>
      <c r="H148" s="222" t="s">
        <v>157</v>
      </c>
      <c r="I148" s="218"/>
    </row>
    <row r="149" spans="1:9" ht="16.5" x14ac:dyDescent="0.25">
      <c r="A149" s="218"/>
      <c r="B149" s="218"/>
      <c r="C149" s="223" t="s">
        <v>166</v>
      </c>
      <c r="D149" s="251" t="s">
        <v>159</v>
      </c>
      <c r="E149" s="246" t="s">
        <v>161</v>
      </c>
      <c r="F149" s="226">
        <v>15</v>
      </c>
      <c r="G149" s="227">
        <v>13</v>
      </c>
      <c r="H149" s="220" t="s">
        <v>157</v>
      </c>
      <c r="I149" s="218"/>
    </row>
    <row r="150" spans="1:9" ht="16.5" x14ac:dyDescent="0.25">
      <c r="A150" s="218"/>
      <c r="B150" s="218"/>
      <c r="C150" s="223" t="s">
        <v>167</v>
      </c>
      <c r="D150" s="250" t="s">
        <v>156</v>
      </c>
      <c r="E150" s="246" t="s">
        <v>161</v>
      </c>
      <c r="F150" s="226">
        <v>16</v>
      </c>
      <c r="G150" s="227">
        <v>14</v>
      </c>
      <c r="H150" s="222" t="s">
        <v>157</v>
      </c>
      <c r="I150" s="218"/>
    </row>
    <row r="151" spans="1:9" ht="16.5" x14ac:dyDescent="0.25">
      <c r="A151" s="218"/>
      <c r="B151" s="218"/>
      <c r="C151" s="223" t="s">
        <v>168</v>
      </c>
      <c r="D151" s="251" t="s">
        <v>159</v>
      </c>
      <c r="E151" s="246" t="s">
        <v>161</v>
      </c>
      <c r="F151" s="226">
        <v>17</v>
      </c>
      <c r="G151" s="227">
        <v>18</v>
      </c>
      <c r="H151" s="220" t="s">
        <v>157</v>
      </c>
      <c r="I151" s="218"/>
    </row>
    <row r="152" spans="1:9" ht="16.5" x14ac:dyDescent="0.25">
      <c r="A152" s="218"/>
      <c r="B152" s="218"/>
      <c r="C152" s="223" t="s">
        <v>169</v>
      </c>
      <c r="D152" s="250" t="s">
        <v>156</v>
      </c>
      <c r="E152" s="246" t="s">
        <v>161</v>
      </c>
      <c r="F152" s="226">
        <v>18</v>
      </c>
      <c r="G152" s="227">
        <v>22</v>
      </c>
      <c r="H152" s="222" t="s">
        <v>157</v>
      </c>
      <c r="I152" s="218"/>
    </row>
    <row r="153" spans="1:9" ht="16.5" x14ac:dyDescent="0.25">
      <c r="A153" s="218"/>
      <c r="B153" s="218"/>
      <c r="C153" s="223" t="s">
        <v>170</v>
      </c>
      <c r="D153" s="251" t="s">
        <v>159</v>
      </c>
      <c r="E153" s="246" t="s">
        <v>161</v>
      </c>
      <c r="F153" s="226">
        <v>19</v>
      </c>
      <c r="G153" s="227">
        <v>26</v>
      </c>
      <c r="H153" s="220" t="s">
        <v>157</v>
      </c>
      <c r="I153" s="218"/>
    </row>
    <row r="154" spans="1:9" ht="16.5" x14ac:dyDescent="0.25">
      <c r="A154" s="218"/>
      <c r="B154" s="218"/>
      <c r="C154" s="223" t="s">
        <v>171</v>
      </c>
      <c r="D154" s="250" t="s">
        <v>156</v>
      </c>
      <c r="E154" s="246" t="s">
        <v>161</v>
      </c>
      <c r="F154" s="226">
        <v>20</v>
      </c>
      <c r="G154" s="227">
        <v>32</v>
      </c>
      <c r="H154" s="222" t="s">
        <v>157</v>
      </c>
      <c r="I154" s="218"/>
    </row>
    <row r="155" spans="1:9" ht="16.5" x14ac:dyDescent="0.25">
      <c r="A155" s="218"/>
      <c r="B155" s="218"/>
      <c r="C155" s="223" t="s">
        <v>172</v>
      </c>
      <c r="D155" s="251" t="s">
        <v>159</v>
      </c>
      <c r="E155" s="246" t="s">
        <v>161</v>
      </c>
      <c r="F155" s="226">
        <v>21</v>
      </c>
      <c r="G155" s="227">
        <v>37</v>
      </c>
      <c r="H155" s="220" t="s">
        <v>157</v>
      </c>
      <c r="I155" s="218"/>
    </row>
    <row r="156" spans="1:9" ht="16.5" x14ac:dyDescent="0.25">
      <c r="A156" s="218"/>
      <c r="B156" s="218"/>
      <c r="C156" s="223" t="s">
        <v>173</v>
      </c>
      <c r="D156" s="250" t="s">
        <v>156</v>
      </c>
      <c r="E156" s="246" t="s">
        <v>161</v>
      </c>
      <c r="F156" s="226">
        <v>22</v>
      </c>
      <c r="G156" s="227">
        <v>40</v>
      </c>
      <c r="H156" s="222" t="s">
        <v>157</v>
      </c>
      <c r="I156" s="218"/>
    </row>
    <row r="157" spans="1:9" ht="16.5" x14ac:dyDescent="0.25">
      <c r="A157" s="218"/>
      <c r="B157" s="218"/>
      <c r="C157" s="223" t="s">
        <v>174</v>
      </c>
      <c r="D157" s="251" t="s">
        <v>159</v>
      </c>
      <c r="E157" s="246" t="s">
        <v>161</v>
      </c>
      <c r="F157" s="226">
        <v>23</v>
      </c>
      <c r="G157" s="227">
        <v>49</v>
      </c>
      <c r="H157" s="220" t="s">
        <v>157</v>
      </c>
      <c r="I157" s="218"/>
    </row>
    <row r="158" spans="1:9" ht="16.5" x14ac:dyDescent="0.25">
      <c r="A158" s="218"/>
      <c r="B158" s="218"/>
      <c r="C158" s="223" t="s">
        <v>175</v>
      </c>
      <c r="D158" s="250" t="s">
        <v>156</v>
      </c>
      <c r="E158" s="246" t="s">
        <v>161</v>
      </c>
      <c r="F158" s="226">
        <v>24</v>
      </c>
      <c r="G158" s="227">
        <v>55</v>
      </c>
      <c r="H158" s="222" t="s">
        <v>157</v>
      </c>
      <c r="I158" s="218"/>
    </row>
    <row r="159" spans="1:9" ht="16.5" x14ac:dyDescent="0.25">
      <c r="A159" s="218"/>
      <c r="B159" s="218"/>
      <c r="C159" s="223" t="s">
        <v>176</v>
      </c>
      <c r="D159" s="251" t="s">
        <v>159</v>
      </c>
      <c r="E159" s="246" t="s">
        <v>161</v>
      </c>
      <c r="F159" s="226">
        <v>25</v>
      </c>
      <c r="G159" s="227">
        <v>64</v>
      </c>
      <c r="H159" s="220" t="s">
        <v>157</v>
      </c>
      <c r="I159" s="218"/>
    </row>
    <row r="160" spans="1:9" ht="16.5" x14ac:dyDescent="0.25">
      <c r="A160" s="218"/>
      <c r="B160" s="218"/>
      <c r="C160" s="223" t="s">
        <v>177</v>
      </c>
      <c r="D160" s="250" t="s">
        <v>156</v>
      </c>
      <c r="E160" s="246" t="s">
        <v>161</v>
      </c>
      <c r="F160" s="226">
        <v>26</v>
      </c>
      <c r="G160" s="227">
        <v>69</v>
      </c>
      <c r="H160" s="222" t="s">
        <v>157</v>
      </c>
      <c r="I160" s="218"/>
    </row>
    <row r="161" spans="1:9" ht="16.5" x14ac:dyDescent="0.25">
      <c r="A161" s="218"/>
      <c r="B161" s="218"/>
      <c r="C161" s="223" t="s">
        <v>178</v>
      </c>
      <c r="D161" s="251" t="s">
        <v>159</v>
      </c>
      <c r="E161" s="246" t="s">
        <v>161</v>
      </c>
      <c r="F161" s="226">
        <v>27</v>
      </c>
      <c r="G161" s="227">
        <v>78</v>
      </c>
      <c r="H161" s="220" t="s">
        <v>157</v>
      </c>
      <c r="I161" s="218"/>
    </row>
    <row r="162" spans="1:9" ht="16.5" x14ac:dyDescent="0.25">
      <c r="A162" s="218"/>
      <c r="B162" s="218"/>
      <c r="C162" s="223" t="s">
        <v>179</v>
      </c>
      <c r="D162" s="250" t="s">
        <v>156</v>
      </c>
      <c r="E162" s="246" t="s">
        <v>161</v>
      </c>
      <c r="F162" s="226">
        <v>28</v>
      </c>
      <c r="G162" s="227">
        <v>87</v>
      </c>
      <c r="H162" s="222" t="s">
        <v>157</v>
      </c>
      <c r="I162" s="218"/>
    </row>
    <row r="163" spans="1:9" ht="16.5" x14ac:dyDescent="0.25">
      <c r="A163" s="218"/>
      <c r="B163" s="218"/>
      <c r="C163" s="223" t="s">
        <v>180</v>
      </c>
      <c r="D163" s="251" t="s">
        <v>159</v>
      </c>
      <c r="E163" s="246" t="s">
        <v>161</v>
      </c>
      <c r="F163" s="226">
        <v>29</v>
      </c>
      <c r="G163" s="227">
        <v>99</v>
      </c>
      <c r="H163" s="220" t="s">
        <v>157</v>
      </c>
      <c r="I163" s="218"/>
    </row>
    <row r="164" spans="1:9" ht="16.5" x14ac:dyDescent="0.25">
      <c r="A164" s="218"/>
      <c r="B164" s="218"/>
      <c r="C164" s="223" t="s">
        <v>181</v>
      </c>
      <c r="D164" s="250" t="s">
        <v>156</v>
      </c>
      <c r="E164" s="246" t="s">
        <v>161</v>
      </c>
      <c r="F164" s="226">
        <v>30</v>
      </c>
      <c r="G164" s="227">
        <v>103</v>
      </c>
      <c r="H164" s="222" t="s">
        <v>157</v>
      </c>
      <c r="I164" s="218"/>
    </row>
    <row r="165" spans="1:9" ht="16.5" x14ac:dyDescent="0.25">
      <c r="A165" s="218"/>
      <c r="B165" s="218"/>
      <c r="C165" s="223" t="s">
        <v>182</v>
      </c>
      <c r="D165" s="251" t="s">
        <v>159</v>
      </c>
      <c r="E165" s="246" t="s">
        <v>161</v>
      </c>
      <c r="F165" s="226">
        <v>31</v>
      </c>
      <c r="G165" s="227">
        <v>112</v>
      </c>
      <c r="H165" s="220" t="s">
        <v>157</v>
      </c>
      <c r="I165" s="218"/>
    </row>
    <row r="166" spans="1:9" ht="16.5" x14ac:dyDescent="0.25">
      <c r="A166" s="218"/>
      <c r="B166" s="218"/>
      <c r="C166" s="223" t="s">
        <v>183</v>
      </c>
      <c r="D166" s="250" t="s">
        <v>156</v>
      </c>
      <c r="E166" s="246" t="s">
        <v>161</v>
      </c>
      <c r="F166" s="226">
        <v>32</v>
      </c>
      <c r="G166" s="227">
        <v>124</v>
      </c>
      <c r="H166" s="222" t="s">
        <v>157</v>
      </c>
      <c r="I166" s="218"/>
    </row>
    <row r="167" spans="1:9" ht="16.5" x14ac:dyDescent="0.25">
      <c r="A167" s="218"/>
      <c r="B167" s="218"/>
      <c r="C167" s="223" t="s">
        <v>184</v>
      </c>
      <c r="D167" s="251" t="s">
        <v>159</v>
      </c>
      <c r="E167" s="246" t="s">
        <v>161</v>
      </c>
      <c r="F167" s="226">
        <v>33</v>
      </c>
      <c r="G167" s="227">
        <v>134</v>
      </c>
      <c r="H167" s="220" t="s">
        <v>157</v>
      </c>
      <c r="I167" s="218"/>
    </row>
    <row r="168" spans="1:9" ht="16.5" x14ac:dyDescent="0.25">
      <c r="A168" s="218"/>
      <c r="B168" s="218"/>
      <c r="C168" s="223" t="s">
        <v>185</v>
      </c>
      <c r="D168" s="250" t="s">
        <v>156</v>
      </c>
      <c r="E168" s="246" t="s">
        <v>161</v>
      </c>
      <c r="F168" s="226">
        <v>34</v>
      </c>
      <c r="G168" s="227">
        <v>138</v>
      </c>
      <c r="H168" s="222" t="s">
        <v>157</v>
      </c>
      <c r="I168" s="218"/>
    </row>
    <row r="169" spans="1:9" ht="16.5" x14ac:dyDescent="0.25">
      <c r="A169" s="218"/>
      <c r="B169" s="218"/>
      <c r="C169" s="223" t="s">
        <v>186</v>
      </c>
      <c r="D169" s="251" t="s">
        <v>159</v>
      </c>
      <c r="E169" s="246" t="s">
        <v>161</v>
      </c>
      <c r="F169" s="226">
        <v>35</v>
      </c>
      <c r="G169" s="227">
        <v>163</v>
      </c>
      <c r="H169" s="220" t="s">
        <v>157</v>
      </c>
      <c r="I169" s="218"/>
    </row>
    <row r="170" spans="1:9" ht="16.5" x14ac:dyDescent="0.25">
      <c r="A170" s="218"/>
      <c r="B170" s="218"/>
      <c r="C170" s="223" t="s">
        <v>187</v>
      </c>
      <c r="D170" s="250" t="s">
        <v>156</v>
      </c>
      <c r="E170" s="246" t="s">
        <v>161</v>
      </c>
      <c r="F170" s="226">
        <v>36</v>
      </c>
      <c r="G170" s="227">
        <v>177</v>
      </c>
      <c r="H170" s="222" t="s">
        <v>157</v>
      </c>
      <c r="I170" s="218"/>
    </row>
    <row r="171" spans="1:9" ht="16.5" x14ac:dyDescent="0.25">
      <c r="A171" s="218"/>
      <c r="B171" s="218"/>
      <c r="C171" s="223" t="s">
        <v>188</v>
      </c>
      <c r="D171" s="251" t="s">
        <v>159</v>
      </c>
      <c r="E171" s="246" t="s">
        <v>161</v>
      </c>
      <c r="F171" s="226">
        <v>37</v>
      </c>
      <c r="G171" s="227">
        <v>202</v>
      </c>
      <c r="H171" s="220" t="s">
        <v>157</v>
      </c>
      <c r="I171" s="218"/>
    </row>
    <row r="172" spans="1:9" ht="16.5" x14ac:dyDescent="0.25">
      <c r="A172" s="218"/>
      <c r="B172" s="218"/>
      <c r="C172" s="223" t="s">
        <v>189</v>
      </c>
      <c r="D172" s="250" t="s">
        <v>156</v>
      </c>
      <c r="E172" s="246" t="s">
        <v>161</v>
      </c>
      <c r="F172" s="226">
        <v>38</v>
      </c>
      <c r="G172" s="227">
        <v>218</v>
      </c>
      <c r="H172" s="222" t="s">
        <v>157</v>
      </c>
      <c r="I172" s="218"/>
    </row>
    <row r="173" spans="1:9" ht="16.5" x14ac:dyDescent="0.25">
      <c r="A173" s="218"/>
      <c r="B173" s="218"/>
      <c r="C173" s="223" t="s">
        <v>190</v>
      </c>
      <c r="D173" s="251" t="s">
        <v>159</v>
      </c>
      <c r="E173" s="246" t="s">
        <v>161</v>
      </c>
      <c r="F173" s="226">
        <v>39</v>
      </c>
      <c r="G173" s="227">
        <v>243</v>
      </c>
      <c r="H173" s="220" t="s">
        <v>157</v>
      </c>
      <c r="I173" s="218"/>
    </row>
    <row r="174" spans="1:9" ht="16.5" x14ac:dyDescent="0.25">
      <c r="A174" s="218"/>
      <c r="B174" s="218"/>
      <c r="C174" s="223" t="s">
        <v>191</v>
      </c>
      <c r="D174" s="250" t="s">
        <v>156</v>
      </c>
      <c r="E174" s="246" t="s">
        <v>161</v>
      </c>
      <c r="F174" s="226">
        <v>40</v>
      </c>
      <c r="G174" s="227">
        <v>257</v>
      </c>
      <c r="H174" s="222" t="s">
        <v>157</v>
      </c>
      <c r="I174" s="218"/>
    </row>
    <row r="175" spans="1:9" ht="16.5" x14ac:dyDescent="0.25">
      <c r="A175" s="218"/>
      <c r="B175" s="218"/>
      <c r="C175" s="223" t="s">
        <v>192</v>
      </c>
      <c r="D175" s="251" t="s">
        <v>159</v>
      </c>
      <c r="E175" s="246" t="s">
        <v>161</v>
      </c>
      <c r="F175" s="226">
        <v>41</v>
      </c>
      <c r="G175" s="227">
        <v>281</v>
      </c>
      <c r="H175" s="220" t="s">
        <v>157</v>
      </c>
      <c r="I175" s="218"/>
    </row>
    <row r="176" spans="1:9" ht="16.5" x14ac:dyDescent="0.25">
      <c r="A176" s="218"/>
      <c r="B176" s="218"/>
      <c r="C176" s="223" t="s">
        <v>193</v>
      </c>
      <c r="D176" s="250" t="s">
        <v>156</v>
      </c>
      <c r="E176" s="246" t="s">
        <v>161</v>
      </c>
      <c r="F176" s="226">
        <v>42</v>
      </c>
      <c r="G176" s="227">
        <v>297</v>
      </c>
      <c r="H176" s="222" t="s">
        <v>157</v>
      </c>
      <c r="I176" s="218"/>
    </row>
    <row r="177" spans="1:9" ht="16.5" x14ac:dyDescent="0.25">
      <c r="A177" s="218"/>
      <c r="B177" s="218"/>
      <c r="C177" s="223" t="s">
        <v>194</v>
      </c>
      <c r="D177" s="251" t="s">
        <v>159</v>
      </c>
      <c r="E177" s="246" t="s">
        <v>161</v>
      </c>
      <c r="F177" s="226">
        <v>43</v>
      </c>
      <c r="G177" s="227">
        <v>321</v>
      </c>
      <c r="H177" s="220" t="s">
        <v>157</v>
      </c>
      <c r="I177" s="218"/>
    </row>
    <row r="178" spans="1:9" ht="16.5" x14ac:dyDescent="0.25">
      <c r="A178" s="218"/>
      <c r="B178" s="218"/>
      <c r="C178" s="223" t="s">
        <v>195</v>
      </c>
      <c r="D178" s="250" t="s">
        <v>156</v>
      </c>
      <c r="E178" s="246" t="s">
        <v>161</v>
      </c>
      <c r="F178" s="226">
        <v>44</v>
      </c>
      <c r="G178" s="227">
        <v>340</v>
      </c>
      <c r="H178" s="222" t="s">
        <v>157</v>
      </c>
      <c r="I178" s="218"/>
    </row>
    <row r="179" spans="1:9" ht="16.5" x14ac:dyDescent="0.25">
      <c r="A179" s="218"/>
      <c r="B179" s="218"/>
      <c r="C179" s="223" t="s">
        <v>196</v>
      </c>
      <c r="D179" s="251" t="s">
        <v>159</v>
      </c>
      <c r="E179" s="246" t="s">
        <v>161</v>
      </c>
      <c r="F179" s="226">
        <v>45</v>
      </c>
      <c r="G179" s="227">
        <v>360</v>
      </c>
      <c r="H179" s="220" t="s">
        <v>157</v>
      </c>
      <c r="I179" s="218"/>
    </row>
    <row r="180" spans="1:9" ht="15.75" x14ac:dyDescent="0.25">
      <c r="A180" s="218"/>
      <c r="B180" s="218"/>
      <c r="C180" s="252"/>
      <c r="D180" s="252"/>
      <c r="E180" s="252"/>
      <c r="F180" s="252"/>
      <c r="G180" s="252"/>
      <c r="H180" s="252"/>
      <c r="I180" s="218"/>
    </row>
    <row r="181" spans="1:9" x14ac:dyDescent="0.25">
      <c r="A181" s="218"/>
      <c r="B181" s="218"/>
      <c r="C181" s="238"/>
      <c r="D181" s="238"/>
      <c r="E181" s="238"/>
      <c r="F181" s="238"/>
      <c r="G181" s="238"/>
      <c r="H181" s="238"/>
      <c r="I181" s="218"/>
    </row>
    <row r="182" spans="1:9" x14ac:dyDescent="0.25">
      <c r="A182" s="218"/>
      <c r="B182" s="218"/>
      <c r="C182" s="238"/>
      <c r="D182" s="238"/>
      <c r="E182" s="238"/>
      <c r="F182" s="238"/>
      <c r="G182" s="238"/>
      <c r="H182" s="238"/>
      <c r="I182" s="218"/>
    </row>
    <row r="183" spans="1:9" x14ac:dyDescent="0.25">
      <c r="A183" s="218"/>
      <c r="B183" s="218"/>
      <c r="C183" s="238"/>
      <c r="D183" s="238"/>
      <c r="E183" s="238"/>
      <c r="F183" s="238"/>
      <c r="G183" s="238"/>
      <c r="H183" s="238"/>
      <c r="I183" s="218"/>
    </row>
    <row r="184" spans="1:9" x14ac:dyDescent="0.25">
      <c r="A184" s="218"/>
      <c r="B184" s="218"/>
      <c r="C184" s="238"/>
      <c r="D184" s="238"/>
      <c r="E184" s="238"/>
      <c r="F184" s="238"/>
      <c r="G184" s="238"/>
      <c r="H184" s="238"/>
      <c r="I184" s="218"/>
    </row>
    <row r="185" spans="1:9" x14ac:dyDescent="0.25">
      <c r="A185" s="218"/>
      <c r="B185" s="218"/>
      <c r="C185" s="238"/>
      <c r="D185" s="238"/>
      <c r="E185" s="238"/>
      <c r="F185" s="238"/>
      <c r="G185" s="238"/>
      <c r="H185" s="238"/>
      <c r="I185" s="218"/>
    </row>
    <row r="186" spans="1:9" x14ac:dyDescent="0.25">
      <c r="A186" s="218"/>
      <c r="B186" s="218"/>
      <c r="C186" s="238"/>
      <c r="D186" s="238"/>
      <c r="E186" s="238"/>
      <c r="F186" s="238"/>
      <c r="G186" s="238"/>
      <c r="H186" s="238"/>
      <c r="I186" s="218"/>
    </row>
    <row r="187" spans="1:9" x14ac:dyDescent="0.25">
      <c r="A187" s="218"/>
      <c r="B187" s="218"/>
      <c r="C187" s="238"/>
      <c r="D187" s="238"/>
      <c r="E187" s="238"/>
      <c r="F187" s="238"/>
      <c r="G187" s="238"/>
      <c r="H187" s="238"/>
      <c r="I187" s="218"/>
    </row>
    <row r="188" spans="1:9" x14ac:dyDescent="0.25">
      <c r="A188" s="218"/>
      <c r="B188" s="218"/>
      <c r="C188" s="238"/>
      <c r="D188" s="238"/>
      <c r="E188" s="238"/>
      <c r="F188" s="238"/>
      <c r="G188" s="238"/>
      <c r="H188" s="238"/>
      <c r="I188" s="218"/>
    </row>
    <row r="189" spans="1:9" x14ac:dyDescent="0.25">
      <c r="A189" s="218"/>
      <c r="B189" s="218"/>
      <c r="C189" s="238"/>
      <c r="D189" s="238"/>
      <c r="E189" s="238"/>
      <c r="F189" s="238"/>
      <c r="G189" s="238"/>
      <c r="H189" s="238"/>
      <c r="I189" s="218"/>
    </row>
    <row r="190" spans="1:9" x14ac:dyDescent="0.25">
      <c r="A190" s="218"/>
      <c r="B190" s="218"/>
      <c r="C190" s="238"/>
      <c r="D190" s="238"/>
      <c r="E190" s="238"/>
      <c r="F190" s="238"/>
      <c r="G190" s="238"/>
      <c r="H190" s="238"/>
      <c r="I190" s="218"/>
    </row>
    <row r="191" spans="1:9" x14ac:dyDescent="0.25">
      <c r="A191" s="218"/>
      <c r="B191" s="218"/>
      <c r="C191" s="238"/>
      <c r="D191" s="238"/>
      <c r="E191" s="238"/>
      <c r="F191" s="238"/>
      <c r="G191" s="238"/>
      <c r="H191" s="238"/>
      <c r="I191" s="218"/>
    </row>
    <row r="192" spans="1:9" x14ac:dyDescent="0.25">
      <c r="A192" s="218"/>
      <c r="B192" s="218"/>
      <c r="C192" s="238"/>
      <c r="D192" s="238"/>
      <c r="E192" s="238"/>
      <c r="F192" s="238"/>
      <c r="G192" s="238"/>
      <c r="H192" s="238"/>
      <c r="I192" s="218"/>
    </row>
    <row r="193" spans="1:9" ht="15.75" x14ac:dyDescent="0.25">
      <c r="A193" s="218"/>
      <c r="B193" s="218"/>
      <c r="C193" s="238"/>
      <c r="D193" s="238"/>
      <c r="E193" s="238"/>
      <c r="F193" s="238"/>
      <c r="G193" s="253" t="s">
        <v>197</v>
      </c>
      <c r="H193" s="238"/>
      <c r="I193" s="218"/>
    </row>
    <row r="194" spans="1:9" ht="18.75" x14ac:dyDescent="0.3">
      <c r="A194" s="218"/>
      <c r="B194" s="218"/>
      <c r="C194" s="254" t="s">
        <v>102</v>
      </c>
      <c r="D194" s="255" t="s">
        <v>108</v>
      </c>
      <c r="E194" s="232" t="s">
        <v>109</v>
      </c>
      <c r="F194" s="256" t="s">
        <v>43</v>
      </c>
      <c r="G194" s="257" t="s">
        <v>198</v>
      </c>
      <c r="H194" s="248" t="s">
        <v>110</v>
      </c>
      <c r="I194" s="218"/>
    </row>
    <row r="195" spans="1:9" ht="17.25" x14ac:dyDescent="0.3">
      <c r="A195" s="218"/>
      <c r="B195" s="218"/>
      <c r="C195" s="257" t="s">
        <v>199</v>
      </c>
      <c r="D195" s="258" t="s">
        <v>200</v>
      </c>
      <c r="E195" s="259" t="s">
        <v>201</v>
      </c>
      <c r="F195" s="45">
        <v>20</v>
      </c>
      <c r="G195" s="37">
        <v>4</v>
      </c>
      <c r="H195" s="260" t="s">
        <v>202</v>
      </c>
      <c r="I195" s="218"/>
    </row>
    <row r="196" spans="1:9" ht="17.25" x14ac:dyDescent="0.3">
      <c r="A196" s="218"/>
      <c r="B196" s="218"/>
      <c r="C196" s="257" t="s">
        <v>203</v>
      </c>
      <c r="D196" s="251" t="s">
        <v>200</v>
      </c>
      <c r="E196" s="259" t="s">
        <v>201</v>
      </c>
      <c r="F196" s="45">
        <v>21</v>
      </c>
      <c r="G196" s="37">
        <v>6</v>
      </c>
      <c r="H196" s="261" t="s">
        <v>202</v>
      </c>
      <c r="I196" s="218"/>
    </row>
    <row r="197" spans="1:9" ht="17.25" x14ac:dyDescent="0.3">
      <c r="A197" s="218"/>
      <c r="B197" s="218"/>
      <c r="C197" s="257" t="s">
        <v>204</v>
      </c>
      <c r="D197" s="258" t="s">
        <v>200</v>
      </c>
      <c r="E197" s="259" t="s">
        <v>201</v>
      </c>
      <c r="F197" s="45">
        <v>22</v>
      </c>
      <c r="G197" s="37">
        <v>6</v>
      </c>
      <c r="H197" s="260" t="s">
        <v>202</v>
      </c>
      <c r="I197" s="218"/>
    </row>
    <row r="198" spans="1:9" ht="17.25" x14ac:dyDescent="0.3">
      <c r="A198" s="218"/>
      <c r="B198" s="218"/>
      <c r="C198" s="257" t="s">
        <v>205</v>
      </c>
      <c r="D198" s="251" t="s">
        <v>200</v>
      </c>
      <c r="E198" s="259" t="s">
        <v>201</v>
      </c>
      <c r="F198" s="45">
        <v>23</v>
      </c>
      <c r="G198" s="37">
        <v>7</v>
      </c>
      <c r="H198" s="261" t="s">
        <v>202</v>
      </c>
      <c r="I198" s="218"/>
    </row>
    <row r="199" spans="1:9" ht="17.25" x14ac:dyDescent="0.3">
      <c r="A199" s="218"/>
      <c r="B199" s="218"/>
      <c r="C199" s="257" t="s">
        <v>206</v>
      </c>
      <c r="D199" s="258" t="s">
        <v>200</v>
      </c>
      <c r="E199" s="259" t="s">
        <v>201</v>
      </c>
      <c r="F199" s="45">
        <v>24</v>
      </c>
      <c r="G199" s="37">
        <v>8</v>
      </c>
      <c r="H199" s="260" t="s">
        <v>202</v>
      </c>
      <c r="I199" s="218"/>
    </row>
    <row r="200" spans="1:9" ht="17.25" x14ac:dyDescent="0.3">
      <c r="A200" s="218"/>
      <c r="B200" s="218"/>
      <c r="C200" s="257" t="s">
        <v>207</v>
      </c>
      <c r="D200" s="251" t="s">
        <v>200</v>
      </c>
      <c r="E200" s="259" t="s">
        <v>201</v>
      </c>
      <c r="F200" s="45">
        <v>25</v>
      </c>
      <c r="G200" s="37">
        <v>9</v>
      </c>
      <c r="H200" s="261" t="s">
        <v>202</v>
      </c>
      <c r="I200" s="218"/>
    </row>
    <row r="201" spans="1:9" ht="17.25" x14ac:dyDescent="0.3">
      <c r="A201" s="218"/>
      <c r="B201" s="218"/>
      <c r="C201" s="257" t="s">
        <v>208</v>
      </c>
      <c r="D201" s="258" t="s">
        <v>200</v>
      </c>
      <c r="E201" s="259" t="s">
        <v>201</v>
      </c>
      <c r="F201" s="45">
        <v>26</v>
      </c>
      <c r="G201" s="37">
        <v>10</v>
      </c>
      <c r="H201" s="260" t="s">
        <v>202</v>
      </c>
      <c r="I201" s="218"/>
    </row>
    <row r="202" spans="1:9" ht="17.25" x14ac:dyDescent="0.3">
      <c r="A202" s="218"/>
      <c r="B202" s="218"/>
      <c r="C202" s="257" t="s">
        <v>209</v>
      </c>
      <c r="D202" s="251" t="s">
        <v>200</v>
      </c>
      <c r="E202" s="259" t="s">
        <v>201</v>
      </c>
      <c r="F202" s="45">
        <v>27</v>
      </c>
      <c r="G202" s="37">
        <v>11</v>
      </c>
      <c r="H202" s="261" t="s">
        <v>202</v>
      </c>
      <c r="I202" s="218"/>
    </row>
    <row r="203" spans="1:9" ht="17.25" x14ac:dyDescent="0.3">
      <c r="A203" s="218"/>
      <c r="B203" s="218"/>
      <c r="C203" s="257" t="s">
        <v>210</v>
      </c>
      <c r="D203" s="258" t="s">
        <v>200</v>
      </c>
      <c r="E203" s="259" t="s">
        <v>201</v>
      </c>
      <c r="F203" s="45">
        <v>28</v>
      </c>
      <c r="G203" s="37">
        <v>12</v>
      </c>
      <c r="H203" s="260" t="s">
        <v>202</v>
      </c>
      <c r="I203" s="218"/>
    </row>
    <row r="204" spans="1:9" ht="17.25" x14ac:dyDescent="0.3">
      <c r="A204" s="218"/>
      <c r="B204" s="218"/>
      <c r="C204" s="257" t="s">
        <v>211</v>
      </c>
      <c r="D204" s="251" t="s">
        <v>200</v>
      </c>
      <c r="E204" s="259" t="s">
        <v>201</v>
      </c>
      <c r="F204" s="45">
        <v>29</v>
      </c>
      <c r="G204" s="37">
        <v>13</v>
      </c>
      <c r="H204" s="261" t="s">
        <v>202</v>
      </c>
      <c r="I204" s="218"/>
    </row>
    <row r="205" spans="1:9" ht="17.25" x14ac:dyDescent="0.3">
      <c r="A205" s="218"/>
      <c r="B205" s="218"/>
      <c r="C205" s="257" t="s">
        <v>212</v>
      </c>
      <c r="D205" s="258" t="s">
        <v>200</v>
      </c>
      <c r="E205" s="259" t="s">
        <v>201</v>
      </c>
      <c r="F205" s="45">
        <v>30</v>
      </c>
      <c r="G205" s="37">
        <v>14</v>
      </c>
      <c r="H205" s="260" t="s">
        <v>202</v>
      </c>
      <c r="I205" s="218"/>
    </row>
    <row r="206" spans="1:9" ht="17.25" x14ac:dyDescent="0.3">
      <c r="A206" s="218"/>
      <c r="B206" s="218"/>
      <c r="C206" s="257" t="s">
        <v>213</v>
      </c>
      <c r="D206" s="251" t="s">
        <v>200</v>
      </c>
      <c r="E206" s="259" t="s">
        <v>201</v>
      </c>
      <c r="F206" s="45">
        <v>31</v>
      </c>
      <c r="G206" s="37">
        <v>15</v>
      </c>
      <c r="H206" s="261" t="s">
        <v>202</v>
      </c>
      <c r="I206" s="218"/>
    </row>
    <row r="207" spans="1:9" ht="17.25" x14ac:dyDescent="0.3">
      <c r="A207" s="218"/>
      <c r="B207" s="218"/>
      <c r="C207" s="257" t="s">
        <v>214</v>
      </c>
      <c r="D207" s="258" t="s">
        <v>200</v>
      </c>
      <c r="E207" s="259" t="s">
        <v>201</v>
      </c>
      <c r="F207" s="45">
        <v>32</v>
      </c>
      <c r="G207" s="37">
        <v>16</v>
      </c>
      <c r="H207" s="260" t="s">
        <v>202</v>
      </c>
      <c r="I207" s="218"/>
    </row>
    <row r="208" spans="1:9" ht="17.25" x14ac:dyDescent="0.3">
      <c r="A208" s="218"/>
      <c r="B208" s="218"/>
      <c r="C208" s="257" t="s">
        <v>215</v>
      </c>
      <c r="D208" s="251" t="s">
        <v>200</v>
      </c>
      <c r="E208" s="259" t="s">
        <v>201</v>
      </c>
      <c r="F208" s="45">
        <v>33</v>
      </c>
      <c r="G208" s="37">
        <v>18</v>
      </c>
      <c r="H208" s="261" t="s">
        <v>202</v>
      </c>
      <c r="I208" s="218"/>
    </row>
    <row r="209" spans="1:9" ht="17.25" x14ac:dyDescent="0.3">
      <c r="A209" s="218"/>
      <c r="B209" s="218"/>
      <c r="C209" s="257" t="s">
        <v>216</v>
      </c>
      <c r="D209" s="258" t="s">
        <v>200</v>
      </c>
      <c r="E209" s="259" t="s">
        <v>201</v>
      </c>
      <c r="F209" s="45">
        <v>34</v>
      </c>
      <c r="G209" s="37">
        <v>19</v>
      </c>
      <c r="H209" s="260" t="s">
        <v>202</v>
      </c>
      <c r="I209" s="218"/>
    </row>
    <row r="210" spans="1:9" ht="17.25" x14ac:dyDescent="0.3">
      <c r="A210" s="218"/>
      <c r="B210" s="218"/>
      <c r="C210" s="257" t="s">
        <v>217</v>
      </c>
      <c r="D210" s="251" t="s">
        <v>200</v>
      </c>
      <c r="E210" s="259" t="s">
        <v>201</v>
      </c>
      <c r="F210" s="45">
        <v>35</v>
      </c>
      <c r="G210" s="37">
        <v>20</v>
      </c>
      <c r="H210" s="261" t="s">
        <v>202</v>
      </c>
      <c r="I210" s="218"/>
    </row>
    <row r="211" spans="1:9" ht="17.25" x14ac:dyDescent="0.3">
      <c r="A211" s="218"/>
      <c r="B211" s="218"/>
      <c r="C211" s="257" t="s">
        <v>218</v>
      </c>
      <c r="D211" s="258" t="s">
        <v>200</v>
      </c>
      <c r="E211" s="259" t="s">
        <v>201</v>
      </c>
      <c r="F211" s="45">
        <v>36</v>
      </c>
      <c r="G211" s="37">
        <v>21</v>
      </c>
      <c r="H211" s="260" t="s">
        <v>202</v>
      </c>
      <c r="I211" s="218"/>
    </row>
    <row r="212" spans="1:9" ht="17.25" x14ac:dyDescent="0.3">
      <c r="A212" s="218"/>
      <c r="B212" s="218"/>
      <c r="C212" s="257" t="s">
        <v>219</v>
      </c>
      <c r="D212" s="251" t="s">
        <v>200</v>
      </c>
      <c r="E212" s="259" t="s">
        <v>201</v>
      </c>
      <c r="F212" s="45">
        <v>37</v>
      </c>
      <c r="G212" s="37">
        <v>21</v>
      </c>
      <c r="H212" s="261" t="s">
        <v>202</v>
      </c>
      <c r="I212" s="218"/>
    </row>
    <row r="213" spans="1:9" ht="17.25" x14ac:dyDescent="0.3">
      <c r="A213" s="218"/>
      <c r="B213" s="218"/>
      <c r="C213" s="257" t="s">
        <v>220</v>
      </c>
      <c r="D213" s="258" t="s">
        <v>200</v>
      </c>
      <c r="E213" s="259" t="s">
        <v>201</v>
      </c>
      <c r="F213" s="45">
        <v>38</v>
      </c>
      <c r="G213" s="37">
        <v>22</v>
      </c>
      <c r="H213" s="260" t="s">
        <v>202</v>
      </c>
      <c r="I213" s="218"/>
    </row>
    <row r="214" spans="1:9" ht="17.25" x14ac:dyDescent="0.3">
      <c r="A214" s="218"/>
      <c r="B214" s="218"/>
      <c r="C214" s="257" t="s">
        <v>221</v>
      </c>
      <c r="D214" s="251" t="s">
        <v>200</v>
      </c>
      <c r="E214" s="259" t="s">
        <v>201</v>
      </c>
      <c r="F214" s="45">
        <v>39</v>
      </c>
      <c r="G214" s="37">
        <v>24</v>
      </c>
      <c r="H214" s="261" t="s">
        <v>202</v>
      </c>
      <c r="I214" s="218"/>
    </row>
    <row r="215" spans="1:9" ht="17.25" x14ac:dyDescent="0.3">
      <c r="A215" s="218"/>
      <c r="B215" s="218"/>
      <c r="C215" s="257" t="s">
        <v>222</v>
      </c>
      <c r="D215" s="258" t="s">
        <v>200</v>
      </c>
      <c r="E215" s="259" t="s">
        <v>201</v>
      </c>
      <c r="F215" s="45">
        <v>40</v>
      </c>
      <c r="G215" s="37">
        <v>25</v>
      </c>
      <c r="H215" s="260" t="s">
        <v>202</v>
      </c>
      <c r="I215" s="218"/>
    </row>
    <row r="216" spans="1:9" ht="17.25" x14ac:dyDescent="0.3">
      <c r="A216" s="218"/>
      <c r="B216" s="218"/>
      <c r="C216" s="257" t="s">
        <v>223</v>
      </c>
      <c r="D216" s="251" t="s">
        <v>200</v>
      </c>
      <c r="E216" s="259" t="s">
        <v>201</v>
      </c>
      <c r="F216" s="45">
        <v>41</v>
      </c>
      <c r="G216" s="37">
        <v>26</v>
      </c>
      <c r="H216" s="261" t="s">
        <v>202</v>
      </c>
      <c r="I216" s="218"/>
    </row>
    <row r="217" spans="1:9" ht="17.25" x14ac:dyDescent="0.3">
      <c r="A217" s="218"/>
      <c r="B217" s="218"/>
      <c r="C217" s="257" t="s">
        <v>224</v>
      </c>
      <c r="D217" s="258" t="s">
        <v>200</v>
      </c>
      <c r="E217" s="259" t="s">
        <v>201</v>
      </c>
      <c r="F217" s="45">
        <v>42</v>
      </c>
      <c r="G217" s="37">
        <v>27</v>
      </c>
      <c r="H217" s="260" t="s">
        <v>202</v>
      </c>
      <c r="I217" s="218"/>
    </row>
    <row r="218" spans="1:9" ht="17.25" x14ac:dyDescent="0.3">
      <c r="A218" s="218"/>
      <c r="B218" s="218"/>
      <c r="C218" s="257" t="s">
        <v>225</v>
      </c>
      <c r="D218" s="251" t="s">
        <v>200</v>
      </c>
      <c r="E218" s="259" t="s">
        <v>201</v>
      </c>
      <c r="F218" s="45">
        <v>43</v>
      </c>
      <c r="G218" s="37">
        <v>28</v>
      </c>
      <c r="H218" s="261" t="s">
        <v>202</v>
      </c>
      <c r="I218" s="218"/>
    </row>
    <row r="219" spans="1:9" ht="17.25" x14ac:dyDescent="0.3">
      <c r="A219" s="218"/>
      <c r="B219" s="218"/>
      <c r="C219" s="257" t="s">
        <v>226</v>
      </c>
      <c r="D219" s="258" t="s">
        <v>200</v>
      </c>
      <c r="E219" s="259" t="s">
        <v>201</v>
      </c>
      <c r="F219" s="45">
        <v>44</v>
      </c>
      <c r="G219" s="37">
        <v>29</v>
      </c>
      <c r="H219" s="260" t="s">
        <v>202</v>
      </c>
      <c r="I219" s="218"/>
    </row>
    <row r="220" spans="1:9" ht="17.25" x14ac:dyDescent="0.3">
      <c r="A220" s="218"/>
      <c r="B220" s="218"/>
      <c r="C220" s="257" t="s">
        <v>227</v>
      </c>
      <c r="D220" s="251" t="s">
        <v>200</v>
      </c>
      <c r="E220" s="259" t="s">
        <v>201</v>
      </c>
      <c r="F220" s="45">
        <v>45</v>
      </c>
      <c r="G220" s="37">
        <v>30</v>
      </c>
      <c r="H220" s="261" t="s">
        <v>202</v>
      </c>
      <c r="I220" s="218"/>
    </row>
    <row r="221" spans="1:9" ht="15.75" x14ac:dyDescent="0.25">
      <c r="A221" s="218"/>
      <c r="B221" s="218"/>
      <c r="C221" s="262"/>
      <c r="D221" s="262"/>
      <c r="E221" s="262"/>
      <c r="F221" s="262"/>
      <c r="G221" s="262"/>
      <c r="H221" s="263"/>
      <c r="I221" s="218"/>
    </row>
    <row r="222" spans="1:9" ht="15.75" x14ac:dyDescent="0.25">
      <c r="A222" s="218"/>
      <c r="B222" s="218"/>
      <c r="C222" s="264"/>
      <c r="D222" s="264"/>
      <c r="E222" s="264"/>
      <c r="F222" s="264"/>
      <c r="G222" s="264"/>
      <c r="H222" s="264"/>
      <c r="I222" s="218"/>
    </row>
    <row r="223" spans="1:9" ht="15.75" x14ac:dyDescent="0.25">
      <c r="A223" s="218"/>
      <c r="B223" s="218"/>
      <c r="C223" s="264"/>
      <c r="D223" s="264"/>
      <c r="E223" s="264"/>
      <c r="F223" s="264"/>
      <c r="G223" s="264"/>
      <c r="H223" s="264"/>
      <c r="I223" s="218"/>
    </row>
    <row r="224" spans="1:9" ht="15.75" x14ac:dyDescent="0.25">
      <c r="A224" s="218"/>
      <c r="B224" s="218"/>
      <c r="C224" s="264"/>
      <c r="D224" s="264"/>
      <c r="E224" s="264"/>
      <c r="F224" s="264"/>
      <c r="G224" s="264"/>
      <c r="H224" s="264"/>
      <c r="I224" s="218"/>
    </row>
    <row r="225" spans="1:9" ht="15.75" x14ac:dyDescent="0.25">
      <c r="A225" s="218"/>
      <c r="B225" s="218"/>
      <c r="C225" s="264"/>
      <c r="D225" s="264"/>
      <c r="E225" s="264"/>
      <c r="F225" s="264"/>
      <c r="G225" s="264"/>
      <c r="H225" s="264"/>
      <c r="I225" s="218"/>
    </row>
    <row r="226" spans="1:9" ht="15.75" x14ac:dyDescent="0.25">
      <c r="A226" s="218"/>
      <c r="B226" s="218"/>
      <c r="C226" s="264"/>
      <c r="D226" s="264"/>
      <c r="E226" s="264"/>
      <c r="F226" s="264"/>
      <c r="G226" s="264"/>
      <c r="H226" s="264"/>
      <c r="I226" s="218"/>
    </row>
    <row r="227" spans="1:9" ht="15.75" x14ac:dyDescent="0.25">
      <c r="A227" s="218"/>
      <c r="B227" s="218"/>
      <c r="C227" s="264"/>
      <c r="D227" s="264"/>
      <c r="E227" s="264"/>
      <c r="F227" s="264"/>
      <c r="G227" s="264"/>
      <c r="H227" s="264"/>
      <c r="I227" s="218"/>
    </row>
    <row r="228" spans="1:9" x14ac:dyDescent="0.25">
      <c r="A228" s="218"/>
      <c r="B228" s="218"/>
      <c r="C228" s="218"/>
      <c r="D228" s="218"/>
      <c r="E228" s="218"/>
      <c r="F228" s="218"/>
      <c r="G228" s="218"/>
      <c r="H228" s="218"/>
      <c r="I228" s="218"/>
    </row>
    <row r="229" spans="1:9" x14ac:dyDescent="0.25">
      <c r="A229" s="218"/>
      <c r="B229" s="218"/>
      <c r="C229" s="218"/>
      <c r="D229" s="218"/>
      <c r="E229" s="218"/>
      <c r="F229" s="218"/>
      <c r="G229" s="218"/>
      <c r="H229" s="218"/>
      <c r="I229" s="218"/>
    </row>
    <row r="230" spans="1:9" x14ac:dyDescent="0.25">
      <c r="A230" s="218"/>
      <c r="B230" s="218"/>
      <c r="C230" s="218"/>
      <c r="D230" s="218"/>
      <c r="E230" s="218"/>
      <c r="F230" s="218"/>
      <c r="G230" s="218"/>
      <c r="H230" s="218"/>
      <c r="I230" s="218"/>
    </row>
    <row r="231" spans="1:9" x14ac:dyDescent="0.25">
      <c r="A231" s="218"/>
      <c r="B231" s="218"/>
      <c r="C231" s="218"/>
      <c r="D231" s="218"/>
      <c r="E231" s="218"/>
      <c r="F231" s="218"/>
      <c r="G231" s="218"/>
      <c r="H231" s="218"/>
      <c r="I231" s="218"/>
    </row>
    <row r="232" spans="1:9" x14ac:dyDescent="0.25">
      <c r="A232" s="218"/>
      <c r="B232" s="218"/>
      <c r="C232" s="218"/>
      <c r="D232" s="218"/>
      <c r="E232" s="218"/>
      <c r="F232" s="218"/>
      <c r="G232" s="218"/>
      <c r="H232" s="218"/>
      <c r="I232" s="218"/>
    </row>
    <row r="233" spans="1:9" x14ac:dyDescent="0.25">
      <c r="A233" s="218"/>
      <c r="B233" s="218"/>
      <c r="C233" s="218"/>
      <c r="D233" s="218"/>
      <c r="E233" s="218"/>
      <c r="F233" s="218"/>
      <c r="G233" s="218"/>
      <c r="H233" s="218"/>
      <c r="I233" s="218"/>
    </row>
    <row r="234" spans="1:9" x14ac:dyDescent="0.25">
      <c r="A234" s="218"/>
      <c r="B234" s="218"/>
      <c r="C234" s="218"/>
      <c r="D234" s="218"/>
      <c r="E234" s="218"/>
      <c r="F234" s="218"/>
      <c r="G234" s="218"/>
      <c r="H234" s="218"/>
      <c r="I234" s="218"/>
    </row>
    <row r="235" spans="1:9" x14ac:dyDescent="0.25">
      <c r="A235" s="218"/>
      <c r="B235" s="218"/>
      <c r="C235" s="218"/>
      <c r="D235" s="218"/>
      <c r="E235" s="218"/>
      <c r="F235" s="218"/>
      <c r="G235" s="218"/>
      <c r="H235" s="218"/>
      <c r="I235" s="218"/>
    </row>
    <row r="236" spans="1:9" x14ac:dyDescent="0.25">
      <c r="A236" s="218"/>
      <c r="B236" s="218"/>
      <c r="C236" s="218"/>
      <c r="D236" s="218"/>
      <c r="E236" s="218"/>
      <c r="F236" s="218"/>
      <c r="G236" s="218"/>
      <c r="H236" s="218"/>
      <c r="I236" s="218"/>
    </row>
    <row r="237" spans="1:9" x14ac:dyDescent="0.25">
      <c r="A237" s="218"/>
      <c r="B237" s="218"/>
      <c r="C237" s="218"/>
      <c r="D237" s="218"/>
      <c r="E237" s="218"/>
      <c r="F237" s="218"/>
      <c r="G237" s="218"/>
      <c r="H237" s="218"/>
      <c r="I237" s="218"/>
    </row>
    <row r="238" spans="1:9" x14ac:dyDescent="0.25">
      <c r="A238" s="218"/>
      <c r="B238" s="218"/>
      <c r="C238" s="218"/>
      <c r="D238" s="218"/>
      <c r="E238" s="218"/>
      <c r="F238" s="218"/>
      <c r="G238" s="218"/>
      <c r="H238" s="218"/>
      <c r="I238" s="218"/>
    </row>
    <row r="239" spans="1:9" ht="15.75" x14ac:dyDescent="0.25">
      <c r="A239" s="218"/>
      <c r="B239" s="218"/>
      <c r="C239" s="237"/>
      <c r="D239" s="237"/>
      <c r="E239" s="237"/>
      <c r="F239" s="237"/>
      <c r="G239" s="237"/>
      <c r="H239" s="265"/>
      <c r="I239" s="218"/>
    </row>
    <row r="240" spans="1:9" ht="18.75" x14ac:dyDescent="0.3">
      <c r="A240" s="218"/>
      <c r="B240" s="218"/>
      <c r="C240" s="254" t="s">
        <v>102</v>
      </c>
      <c r="D240" s="255" t="s">
        <v>108</v>
      </c>
      <c r="E240" s="232" t="s">
        <v>109</v>
      </c>
      <c r="F240" s="256" t="s">
        <v>43</v>
      </c>
      <c r="G240" s="257" t="s">
        <v>198</v>
      </c>
      <c r="H240" s="248" t="s">
        <v>110</v>
      </c>
      <c r="I240" s="218"/>
    </row>
    <row r="241" spans="1:9" ht="17.25" x14ac:dyDescent="0.3">
      <c r="A241" s="218"/>
      <c r="B241" s="218"/>
      <c r="C241" s="257" t="s">
        <v>228</v>
      </c>
      <c r="D241" s="258" t="s">
        <v>200</v>
      </c>
      <c r="E241" s="259" t="s">
        <v>201</v>
      </c>
      <c r="F241" s="45">
        <v>7</v>
      </c>
      <c r="G241" s="37">
        <v>3</v>
      </c>
      <c r="H241" s="260" t="s">
        <v>229</v>
      </c>
      <c r="I241" s="218"/>
    </row>
    <row r="242" spans="1:9" ht="17.25" x14ac:dyDescent="0.3">
      <c r="A242" s="218"/>
      <c r="B242" s="218"/>
      <c r="C242" s="257" t="s">
        <v>230</v>
      </c>
      <c r="D242" s="251" t="s">
        <v>200</v>
      </c>
      <c r="E242" s="259" t="s">
        <v>201</v>
      </c>
      <c r="F242" s="45">
        <f t="shared" ref="F242:F264" si="0">F241+1</f>
        <v>8</v>
      </c>
      <c r="G242" s="37">
        <v>4</v>
      </c>
      <c r="H242" s="261" t="s">
        <v>229</v>
      </c>
      <c r="I242" s="218"/>
    </row>
    <row r="243" spans="1:9" ht="17.25" x14ac:dyDescent="0.3">
      <c r="A243" s="218"/>
      <c r="B243" s="218"/>
      <c r="C243" s="257" t="s">
        <v>231</v>
      </c>
      <c r="D243" s="258" t="s">
        <v>200</v>
      </c>
      <c r="E243" s="259" t="s">
        <v>201</v>
      </c>
      <c r="F243" s="45">
        <f t="shared" si="0"/>
        <v>9</v>
      </c>
      <c r="G243" s="37">
        <v>5</v>
      </c>
      <c r="H243" s="260" t="s">
        <v>229</v>
      </c>
      <c r="I243" s="218"/>
    </row>
    <row r="244" spans="1:9" ht="17.25" x14ac:dyDescent="0.3">
      <c r="A244" s="218"/>
      <c r="B244" s="218"/>
      <c r="C244" s="257" t="s">
        <v>232</v>
      </c>
      <c r="D244" s="251" t="s">
        <v>200</v>
      </c>
      <c r="E244" s="259" t="s">
        <v>201</v>
      </c>
      <c r="F244" s="45">
        <f t="shared" si="0"/>
        <v>10</v>
      </c>
      <c r="G244" s="37">
        <v>6</v>
      </c>
      <c r="H244" s="261" t="s">
        <v>229</v>
      </c>
      <c r="I244" s="218"/>
    </row>
    <row r="245" spans="1:9" ht="17.25" x14ac:dyDescent="0.3">
      <c r="A245" s="218"/>
      <c r="B245" s="218"/>
      <c r="C245" s="257" t="s">
        <v>233</v>
      </c>
      <c r="D245" s="258" t="s">
        <v>200</v>
      </c>
      <c r="E245" s="259" t="s">
        <v>201</v>
      </c>
      <c r="F245" s="45">
        <f t="shared" si="0"/>
        <v>11</v>
      </c>
      <c r="G245" s="37">
        <v>7</v>
      </c>
      <c r="H245" s="260" t="s">
        <v>229</v>
      </c>
      <c r="I245" s="218"/>
    </row>
    <row r="246" spans="1:9" ht="17.25" x14ac:dyDescent="0.3">
      <c r="A246" s="218"/>
      <c r="B246" s="218"/>
      <c r="C246" s="257" t="s">
        <v>234</v>
      </c>
      <c r="D246" s="251" t="s">
        <v>200</v>
      </c>
      <c r="E246" s="259" t="s">
        <v>201</v>
      </c>
      <c r="F246" s="45">
        <f t="shared" si="0"/>
        <v>12</v>
      </c>
      <c r="G246" s="37">
        <v>9</v>
      </c>
      <c r="H246" s="261" t="s">
        <v>229</v>
      </c>
      <c r="I246" s="218"/>
    </row>
    <row r="247" spans="1:9" ht="17.25" x14ac:dyDescent="0.3">
      <c r="A247" s="218"/>
      <c r="B247" s="218"/>
      <c r="C247" s="257" t="s">
        <v>235</v>
      </c>
      <c r="D247" s="258" t="s">
        <v>200</v>
      </c>
      <c r="E247" s="259" t="s">
        <v>201</v>
      </c>
      <c r="F247" s="45">
        <f t="shared" si="0"/>
        <v>13</v>
      </c>
      <c r="G247" s="37">
        <v>10</v>
      </c>
      <c r="H247" s="260" t="s">
        <v>229</v>
      </c>
      <c r="I247" s="218"/>
    </row>
    <row r="248" spans="1:9" ht="17.25" x14ac:dyDescent="0.3">
      <c r="A248" s="218"/>
      <c r="B248" s="218"/>
      <c r="C248" s="257" t="s">
        <v>236</v>
      </c>
      <c r="D248" s="251" t="s">
        <v>200</v>
      </c>
      <c r="E248" s="259" t="s">
        <v>201</v>
      </c>
      <c r="F248" s="45">
        <f t="shared" si="0"/>
        <v>14</v>
      </c>
      <c r="G248" s="37">
        <v>12</v>
      </c>
      <c r="H248" s="261" t="s">
        <v>229</v>
      </c>
      <c r="I248" s="218"/>
    </row>
    <row r="249" spans="1:9" ht="17.25" x14ac:dyDescent="0.3">
      <c r="A249" s="218"/>
      <c r="B249" s="218"/>
      <c r="C249" s="257" t="s">
        <v>237</v>
      </c>
      <c r="D249" s="258" t="s">
        <v>200</v>
      </c>
      <c r="E249" s="259" t="s">
        <v>201</v>
      </c>
      <c r="F249" s="45">
        <f t="shared" si="0"/>
        <v>15</v>
      </c>
      <c r="G249" s="37">
        <v>13</v>
      </c>
      <c r="H249" s="260" t="s">
        <v>229</v>
      </c>
      <c r="I249" s="218"/>
    </row>
    <row r="250" spans="1:9" ht="17.25" x14ac:dyDescent="0.3">
      <c r="A250" s="218"/>
      <c r="B250" s="218"/>
      <c r="C250" s="257" t="s">
        <v>238</v>
      </c>
      <c r="D250" s="251" t="s">
        <v>200</v>
      </c>
      <c r="E250" s="259" t="s">
        <v>201</v>
      </c>
      <c r="F250" s="45">
        <f t="shared" si="0"/>
        <v>16</v>
      </c>
      <c r="G250" s="37">
        <v>17</v>
      </c>
      <c r="H250" s="261" t="s">
        <v>229</v>
      </c>
      <c r="I250" s="218"/>
    </row>
    <row r="251" spans="1:9" ht="17.25" x14ac:dyDescent="0.3">
      <c r="A251" s="218"/>
      <c r="B251" s="218"/>
      <c r="C251" s="257" t="s">
        <v>239</v>
      </c>
      <c r="D251" s="258" t="s">
        <v>200</v>
      </c>
      <c r="E251" s="259" t="s">
        <v>201</v>
      </c>
      <c r="F251" s="45">
        <f t="shared" si="0"/>
        <v>17</v>
      </c>
      <c r="G251" s="37">
        <v>18</v>
      </c>
      <c r="H251" s="260" t="s">
        <v>229</v>
      </c>
      <c r="I251" s="218"/>
    </row>
    <row r="252" spans="1:9" ht="17.25" x14ac:dyDescent="0.3">
      <c r="A252" s="218"/>
      <c r="B252" s="218"/>
      <c r="C252" s="257" t="s">
        <v>240</v>
      </c>
      <c r="D252" s="251" t="s">
        <v>200</v>
      </c>
      <c r="E252" s="259" t="s">
        <v>201</v>
      </c>
      <c r="F252" s="45">
        <f t="shared" si="0"/>
        <v>18</v>
      </c>
      <c r="G252" s="37">
        <v>20</v>
      </c>
      <c r="H252" s="261" t="s">
        <v>229</v>
      </c>
      <c r="I252" s="218"/>
    </row>
    <row r="253" spans="1:9" ht="17.25" x14ac:dyDescent="0.3">
      <c r="A253" s="218"/>
      <c r="B253" s="218"/>
      <c r="C253" s="257" t="s">
        <v>241</v>
      </c>
      <c r="D253" s="258" t="s">
        <v>200</v>
      </c>
      <c r="E253" s="259" t="s">
        <v>201</v>
      </c>
      <c r="F253" s="45">
        <f t="shared" si="0"/>
        <v>19</v>
      </c>
      <c r="G253" s="37">
        <v>21</v>
      </c>
      <c r="H253" s="260" t="s">
        <v>229</v>
      </c>
      <c r="I253" s="218"/>
    </row>
    <row r="254" spans="1:9" ht="17.25" x14ac:dyDescent="0.3">
      <c r="A254" s="218"/>
      <c r="B254" s="218"/>
      <c r="C254" s="257" t="s">
        <v>242</v>
      </c>
      <c r="D254" s="251" t="s">
        <v>200</v>
      </c>
      <c r="E254" s="259" t="s">
        <v>201</v>
      </c>
      <c r="F254" s="45">
        <f t="shared" si="0"/>
        <v>20</v>
      </c>
      <c r="G254" s="37">
        <v>23</v>
      </c>
      <c r="H254" s="261" t="s">
        <v>229</v>
      </c>
      <c r="I254" s="218"/>
    </row>
    <row r="255" spans="1:9" ht="17.25" x14ac:dyDescent="0.3">
      <c r="A255" s="218"/>
      <c r="B255" s="218"/>
      <c r="C255" s="257" t="s">
        <v>243</v>
      </c>
      <c r="D255" s="258" t="s">
        <v>200</v>
      </c>
      <c r="E255" s="259" t="s">
        <v>201</v>
      </c>
      <c r="F255" s="45">
        <f t="shared" si="0"/>
        <v>21</v>
      </c>
      <c r="G255" s="37">
        <v>25</v>
      </c>
      <c r="H255" s="260" t="s">
        <v>229</v>
      </c>
      <c r="I255" s="218"/>
    </row>
    <row r="256" spans="1:9" ht="17.25" x14ac:dyDescent="0.3">
      <c r="A256" s="218"/>
      <c r="B256" s="218"/>
      <c r="C256" s="257" t="s">
        <v>244</v>
      </c>
      <c r="D256" s="251" t="s">
        <v>200</v>
      </c>
      <c r="E256" s="259" t="s">
        <v>201</v>
      </c>
      <c r="F256" s="45">
        <f t="shared" si="0"/>
        <v>22</v>
      </c>
      <c r="G256" s="37">
        <v>27</v>
      </c>
      <c r="H256" s="261" t="s">
        <v>229</v>
      </c>
      <c r="I256" s="218"/>
    </row>
    <row r="257" spans="1:9" ht="17.25" x14ac:dyDescent="0.3">
      <c r="A257" s="218"/>
      <c r="B257" s="218"/>
      <c r="C257" s="257" t="s">
        <v>245</v>
      </c>
      <c r="D257" s="258" t="s">
        <v>200</v>
      </c>
      <c r="E257" s="259" t="s">
        <v>201</v>
      </c>
      <c r="F257" s="45">
        <f t="shared" si="0"/>
        <v>23</v>
      </c>
      <c r="G257" s="37">
        <v>28</v>
      </c>
      <c r="H257" s="260" t="s">
        <v>229</v>
      </c>
      <c r="I257" s="218"/>
    </row>
    <row r="258" spans="1:9" ht="17.25" x14ac:dyDescent="0.3">
      <c r="A258" s="218"/>
      <c r="B258" s="218"/>
      <c r="C258" s="257" t="s">
        <v>246</v>
      </c>
      <c r="D258" s="251" t="s">
        <v>200</v>
      </c>
      <c r="E258" s="259" t="s">
        <v>201</v>
      </c>
      <c r="F258" s="45">
        <f t="shared" si="0"/>
        <v>24</v>
      </c>
      <c r="G258" s="37">
        <v>35</v>
      </c>
      <c r="H258" s="261" t="s">
        <v>229</v>
      </c>
      <c r="I258" s="218"/>
    </row>
    <row r="259" spans="1:9" ht="17.25" x14ac:dyDescent="0.3">
      <c r="A259" s="218"/>
      <c r="B259" s="218"/>
      <c r="C259" s="257" t="s">
        <v>247</v>
      </c>
      <c r="D259" s="258" t="s">
        <v>200</v>
      </c>
      <c r="E259" s="259" t="s">
        <v>201</v>
      </c>
      <c r="F259" s="45">
        <f t="shared" si="0"/>
        <v>25</v>
      </c>
      <c r="G259" s="37">
        <v>37</v>
      </c>
      <c r="H259" s="260" t="s">
        <v>229</v>
      </c>
      <c r="I259" s="218"/>
    </row>
    <row r="260" spans="1:9" ht="17.25" x14ac:dyDescent="0.3">
      <c r="A260" s="218"/>
      <c r="B260" s="218"/>
      <c r="C260" s="257" t="s">
        <v>248</v>
      </c>
      <c r="D260" s="251" t="s">
        <v>200</v>
      </c>
      <c r="E260" s="259" t="s">
        <v>201</v>
      </c>
      <c r="F260" s="45">
        <f t="shared" si="0"/>
        <v>26</v>
      </c>
      <c r="G260" s="37">
        <v>42</v>
      </c>
      <c r="H260" s="261" t="s">
        <v>229</v>
      </c>
      <c r="I260" s="218"/>
    </row>
    <row r="261" spans="1:9" ht="17.25" x14ac:dyDescent="0.3">
      <c r="A261" s="218"/>
      <c r="B261" s="218"/>
      <c r="C261" s="257" t="s">
        <v>249</v>
      </c>
      <c r="D261" s="258" t="s">
        <v>200</v>
      </c>
      <c r="E261" s="259" t="s">
        <v>201</v>
      </c>
      <c r="F261" s="45">
        <f t="shared" si="0"/>
        <v>27</v>
      </c>
      <c r="G261" s="37">
        <v>45</v>
      </c>
      <c r="H261" s="260" t="s">
        <v>229</v>
      </c>
      <c r="I261" s="218"/>
    </row>
    <row r="262" spans="1:9" ht="17.25" x14ac:dyDescent="0.3">
      <c r="A262" s="218"/>
      <c r="B262" s="218"/>
      <c r="C262" s="257" t="s">
        <v>250</v>
      </c>
      <c r="D262" s="251" t="s">
        <v>200</v>
      </c>
      <c r="E262" s="259" t="s">
        <v>201</v>
      </c>
      <c r="F262" s="45">
        <f t="shared" si="0"/>
        <v>28</v>
      </c>
      <c r="G262" s="37">
        <v>49</v>
      </c>
      <c r="H262" s="261" t="s">
        <v>229</v>
      </c>
      <c r="I262" s="218"/>
    </row>
    <row r="263" spans="1:9" ht="17.25" x14ac:dyDescent="0.3">
      <c r="A263" s="218"/>
      <c r="B263" s="218"/>
      <c r="C263" s="257" t="s">
        <v>251</v>
      </c>
      <c r="D263" s="258" t="s">
        <v>200</v>
      </c>
      <c r="E263" s="259" t="s">
        <v>201</v>
      </c>
      <c r="F263" s="45">
        <f t="shared" si="0"/>
        <v>29</v>
      </c>
      <c r="G263" s="37">
        <v>52</v>
      </c>
      <c r="H263" s="260" t="s">
        <v>229</v>
      </c>
      <c r="I263" s="218"/>
    </row>
    <row r="264" spans="1:9" ht="17.25" x14ac:dyDescent="0.3">
      <c r="A264" s="218"/>
      <c r="B264" s="218"/>
      <c r="C264" s="257" t="s">
        <v>252</v>
      </c>
      <c r="D264" s="251" t="s">
        <v>200</v>
      </c>
      <c r="E264" s="259" t="s">
        <v>201</v>
      </c>
      <c r="F264" s="45">
        <f t="shared" si="0"/>
        <v>30</v>
      </c>
      <c r="G264" s="37">
        <v>58</v>
      </c>
      <c r="H264" s="261" t="s">
        <v>229</v>
      </c>
      <c r="I264" s="218"/>
    </row>
    <row r="265" spans="1:9" x14ac:dyDescent="0.25">
      <c r="A265" s="218"/>
      <c r="B265" s="218"/>
      <c r="C265" s="218"/>
      <c r="D265" s="218"/>
      <c r="E265" s="218"/>
      <c r="F265" s="218"/>
      <c r="G265" s="218"/>
      <c r="H265" s="218"/>
      <c r="I265" s="218"/>
    </row>
    <row r="266" spans="1:9" x14ac:dyDescent="0.25">
      <c r="A266" s="218"/>
      <c r="B266" s="218"/>
      <c r="C266" s="218"/>
      <c r="D266" s="218"/>
      <c r="E266" s="218"/>
      <c r="F266" s="218"/>
      <c r="G266" s="218"/>
      <c r="H266" s="218"/>
      <c r="I266" s="218"/>
    </row>
    <row r="267" spans="1:9" x14ac:dyDescent="0.25">
      <c r="A267" s="218"/>
      <c r="B267" s="218"/>
      <c r="C267" s="218"/>
      <c r="D267" s="218"/>
      <c r="E267" s="218"/>
      <c r="F267" s="218"/>
      <c r="G267" s="218"/>
      <c r="H267" s="218"/>
      <c r="I267" s="218"/>
    </row>
    <row r="268" spans="1:9" x14ac:dyDescent="0.25">
      <c r="A268" s="218"/>
      <c r="B268" s="218"/>
      <c r="C268" s="218"/>
      <c r="D268" s="218"/>
      <c r="E268" s="218"/>
      <c r="F268" s="218"/>
      <c r="G268" s="218"/>
      <c r="H268" s="218"/>
      <c r="I268" s="218"/>
    </row>
    <row r="269" spans="1:9" x14ac:dyDescent="0.25">
      <c r="A269" s="218"/>
      <c r="B269" s="218"/>
      <c r="C269" s="218"/>
      <c r="D269" s="218"/>
      <c r="E269" s="218"/>
      <c r="F269" s="218"/>
      <c r="G269" s="218"/>
      <c r="H269" s="218"/>
      <c r="I269" s="218"/>
    </row>
    <row r="270" spans="1:9" x14ac:dyDescent="0.25">
      <c r="A270" s="218"/>
      <c r="B270" s="218"/>
      <c r="C270" s="218"/>
      <c r="D270" s="218"/>
      <c r="E270" s="218"/>
      <c r="F270" s="218"/>
      <c r="G270" s="218"/>
      <c r="H270" s="218"/>
      <c r="I270" s="218"/>
    </row>
    <row r="271" spans="1:9" x14ac:dyDescent="0.25">
      <c r="A271" s="218"/>
      <c r="B271" s="218"/>
      <c r="C271" s="218"/>
      <c r="D271" s="218"/>
      <c r="E271" s="218"/>
      <c r="F271" s="218"/>
      <c r="G271" s="218"/>
      <c r="H271" s="218"/>
      <c r="I271" s="218"/>
    </row>
    <row r="272" spans="1:9" x14ac:dyDescent="0.25">
      <c r="A272" s="218"/>
      <c r="B272" s="218"/>
      <c r="C272" s="218"/>
      <c r="D272" s="218"/>
      <c r="E272" s="218"/>
      <c r="F272" s="218"/>
      <c r="G272" s="218"/>
      <c r="H272" s="218"/>
      <c r="I272" s="218"/>
    </row>
    <row r="273" spans="1:9" x14ac:dyDescent="0.25">
      <c r="A273" s="218"/>
      <c r="B273" s="218"/>
      <c r="C273" s="218"/>
      <c r="D273" s="218"/>
      <c r="E273" s="218"/>
      <c r="F273" s="218"/>
      <c r="G273" s="218"/>
      <c r="H273" s="218"/>
      <c r="I273" s="218"/>
    </row>
    <row r="274" spans="1:9" x14ac:dyDescent="0.25">
      <c r="A274" s="218"/>
      <c r="B274" s="218"/>
      <c r="C274" s="218"/>
      <c r="D274" s="218"/>
      <c r="E274" s="218"/>
      <c r="F274" s="218"/>
      <c r="G274" s="218"/>
      <c r="H274" s="218"/>
      <c r="I274" s="218"/>
    </row>
    <row r="275" spans="1:9" x14ac:dyDescent="0.25">
      <c r="A275" s="218"/>
      <c r="B275" s="218"/>
      <c r="C275" s="218"/>
      <c r="D275" s="218"/>
      <c r="E275" s="218"/>
      <c r="F275" s="218"/>
      <c r="G275" s="218"/>
      <c r="H275" s="218"/>
      <c r="I275" s="218"/>
    </row>
    <row r="276" spans="1:9" x14ac:dyDescent="0.25">
      <c r="A276" s="218"/>
      <c r="B276" s="218"/>
      <c r="C276" s="218"/>
      <c r="D276" s="218"/>
      <c r="E276" s="218"/>
      <c r="F276" s="218"/>
      <c r="G276" s="218"/>
      <c r="H276" s="218"/>
      <c r="I276" s="218"/>
    </row>
    <row r="277" spans="1:9" x14ac:dyDescent="0.25">
      <c r="A277" s="218"/>
      <c r="B277" s="218"/>
      <c r="C277" s="218"/>
      <c r="D277" s="218"/>
      <c r="E277" s="218"/>
      <c r="F277" s="218"/>
      <c r="G277" s="218"/>
      <c r="H277" s="218"/>
      <c r="I277" s="218"/>
    </row>
    <row r="278" spans="1:9" x14ac:dyDescent="0.25">
      <c r="A278" s="218"/>
      <c r="B278" s="218"/>
      <c r="C278" s="218"/>
      <c r="D278" s="218"/>
      <c r="E278" s="218"/>
      <c r="F278" s="218"/>
      <c r="G278" s="218"/>
      <c r="H278" s="218"/>
      <c r="I278" s="218"/>
    </row>
    <row r="279" spans="1:9" ht="18.75" x14ac:dyDescent="0.3">
      <c r="A279" s="218"/>
      <c r="B279" s="218"/>
      <c r="C279" s="266" t="s">
        <v>102</v>
      </c>
      <c r="D279" s="241" t="s">
        <v>108</v>
      </c>
      <c r="E279" s="232" t="s">
        <v>109</v>
      </c>
      <c r="F279" s="243" t="s">
        <v>43</v>
      </c>
      <c r="G279" s="243" t="s">
        <v>44</v>
      </c>
      <c r="H279" s="243" t="s">
        <v>110</v>
      </c>
      <c r="I279" s="218"/>
    </row>
    <row r="280" spans="1:9" ht="18.75" x14ac:dyDescent="0.3">
      <c r="A280" s="218"/>
      <c r="B280" s="218"/>
      <c r="C280" s="257" t="s">
        <v>253</v>
      </c>
      <c r="D280" s="267" t="s">
        <v>254</v>
      </c>
      <c r="E280" s="259" t="s">
        <v>201</v>
      </c>
      <c r="F280" s="268">
        <v>7</v>
      </c>
      <c r="G280" s="37">
        <v>3</v>
      </c>
      <c r="H280" s="269" t="s">
        <v>255</v>
      </c>
      <c r="I280" s="218"/>
    </row>
    <row r="281" spans="1:9" ht="18.75" x14ac:dyDescent="0.3">
      <c r="A281" s="218"/>
      <c r="B281" s="218"/>
      <c r="C281" s="257" t="s">
        <v>256</v>
      </c>
      <c r="D281" s="270" t="s">
        <v>254</v>
      </c>
      <c r="E281" s="259" t="s">
        <v>201</v>
      </c>
      <c r="F281" s="268">
        <v>8</v>
      </c>
      <c r="G281" s="37">
        <v>3</v>
      </c>
      <c r="H281" s="269" t="s">
        <v>255</v>
      </c>
      <c r="I281" s="218"/>
    </row>
    <row r="282" spans="1:9" ht="18.75" x14ac:dyDescent="0.3">
      <c r="A282" s="218"/>
      <c r="B282" s="218"/>
      <c r="C282" s="257" t="s">
        <v>257</v>
      </c>
      <c r="D282" s="267" t="s">
        <v>254</v>
      </c>
      <c r="E282" s="259" t="s">
        <v>201</v>
      </c>
      <c r="F282" s="268">
        <v>9</v>
      </c>
      <c r="G282" s="37">
        <v>5</v>
      </c>
      <c r="H282" s="269" t="s">
        <v>255</v>
      </c>
      <c r="I282" s="218"/>
    </row>
    <row r="283" spans="1:9" ht="18.75" x14ac:dyDescent="0.3">
      <c r="A283" s="218"/>
      <c r="B283" s="218"/>
      <c r="C283" s="257" t="s">
        <v>258</v>
      </c>
      <c r="D283" s="270" t="s">
        <v>254</v>
      </c>
      <c r="E283" s="259" t="s">
        <v>201</v>
      </c>
      <c r="F283" s="268">
        <v>10</v>
      </c>
      <c r="G283" s="37">
        <v>7</v>
      </c>
      <c r="H283" s="269" t="s">
        <v>255</v>
      </c>
      <c r="I283" s="218"/>
    </row>
    <row r="284" spans="1:9" ht="18.75" x14ac:dyDescent="0.3">
      <c r="A284" s="218"/>
      <c r="B284" s="218"/>
      <c r="C284" s="257" t="s">
        <v>259</v>
      </c>
      <c r="D284" s="267" t="s">
        <v>254</v>
      </c>
      <c r="E284" s="259" t="s">
        <v>201</v>
      </c>
      <c r="F284" s="268">
        <v>11</v>
      </c>
      <c r="G284" s="37">
        <v>9</v>
      </c>
      <c r="H284" s="269" t="s">
        <v>255</v>
      </c>
      <c r="I284" s="218"/>
    </row>
    <row r="285" spans="1:9" ht="18.75" x14ac:dyDescent="0.3">
      <c r="A285" s="218"/>
      <c r="B285" s="218"/>
      <c r="C285" s="257" t="s">
        <v>260</v>
      </c>
      <c r="D285" s="270" t="s">
        <v>254</v>
      </c>
      <c r="E285" s="259" t="s">
        <v>201</v>
      </c>
      <c r="F285" s="268">
        <v>12</v>
      </c>
      <c r="G285" s="37">
        <v>12</v>
      </c>
      <c r="H285" s="269" t="s">
        <v>255</v>
      </c>
      <c r="I285" s="218"/>
    </row>
    <row r="286" spans="1:9" ht="18.75" x14ac:dyDescent="0.3">
      <c r="A286" s="218"/>
      <c r="B286" s="218"/>
      <c r="C286" s="257" t="s">
        <v>261</v>
      </c>
      <c r="D286" s="267" t="s">
        <v>254</v>
      </c>
      <c r="E286" s="259" t="s">
        <v>201</v>
      </c>
      <c r="F286" s="268">
        <v>13</v>
      </c>
      <c r="G286" s="37">
        <v>16</v>
      </c>
      <c r="H286" s="269" t="s">
        <v>255</v>
      </c>
      <c r="I286" s="218"/>
    </row>
    <row r="287" spans="1:9" ht="18.75" x14ac:dyDescent="0.3">
      <c r="A287" s="218"/>
      <c r="B287" s="218"/>
      <c r="C287" s="257" t="s">
        <v>262</v>
      </c>
      <c r="D287" s="270" t="s">
        <v>254</v>
      </c>
      <c r="E287" s="259" t="s">
        <v>201</v>
      </c>
      <c r="F287" s="268">
        <v>14</v>
      </c>
      <c r="G287" s="37">
        <v>19</v>
      </c>
      <c r="H287" s="269" t="s">
        <v>255</v>
      </c>
      <c r="I287" s="218"/>
    </row>
    <row r="288" spans="1:9" ht="18.75" x14ac:dyDescent="0.3">
      <c r="A288" s="218"/>
      <c r="B288" s="218"/>
      <c r="C288" s="257" t="s">
        <v>263</v>
      </c>
      <c r="D288" s="267" t="s">
        <v>254</v>
      </c>
      <c r="E288" s="259" t="s">
        <v>201</v>
      </c>
      <c r="F288" s="268">
        <v>15</v>
      </c>
      <c r="G288" s="37">
        <v>24</v>
      </c>
      <c r="H288" s="269" t="s">
        <v>255</v>
      </c>
      <c r="I288" s="218"/>
    </row>
    <row r="289" spans="1:9" ht="18.75" x14ac:dyDescent="0.3">
      <c r="A289" s="218"/>
      <c r="B289" s="218"/>
      <c r="C289" s="257" t="s">
        <v>264</v>
      </c>
      <c r="D289" s="270" t="s">
        <v>254</v>
      </c>
      <c r="E289" s="259" t="s">
        <v>201</v>
      </c>
      <c r="F289" s="268">
        <v>16</v>
      </c>
      <c r="G289" s="37">
        <v>31</v>
      </c>
      <c r="H289" s="269" t="s">
        <v>255</v>
      </c>
      <c r="I289" s="218"/>
    </row>
    <row r="290" spans="1:9" ht="18.75" x14ac:dyDescent="0.3">
      <c r="A290" s="218"/>
      <c r="B290" s="218"/>
      <c r="C290" s="257" t="s">
        <v>265</v>
      </c>
      <c r="D290" s="267" t="s">
        <v>254</v>
      </c>
      <c r="E290" s="259" t="s">
        <v>201</v>
      </c>
      <c r="F290" s="268">
        <v>17</v>
      </c>
      <c r="G290" s="37">
        <v>37</v>
      </c>
      <c r="H290" s="269" t="s">
        <v>255</v>
      </c>
      <c r="I290" s="218"/>
    </row>
    <row r="291" spans="1:9" ht="18.75" x14ac:dyDescent="0.3">
      <c r="A291" s="218"/>
      <c r="B291" s="218"/>
      <c r="C291" s="257" t="s">
        <v>266</v>
      </c>
      <c r="D291" s="270" t="s">
        <v>254</v>
      </c>
      <c r="E291" s="259" t="s">
        <v>201</v>
      </c>
      <c r="F291" s="268">
        <v>18</v>
      </c>
      <c r="G291" s="37">
        <v>43</v>
      </c>
      <c r="H291" s="269" t="s">
        <v>255</v>
      </c>
      <c r="I291" s="218"/>
    </row>
    <row r="292" spans="1:9" ht="18.75" x14ac:dyDescent="0.3">
      <c r="A292" s="218"/>
      <c r="B292" s="218"/>
      <c r="C292" s="257" t="s">
        <v>267</v>
      </c>
      <c r="D292" s="267" t="s">
        <v>254</v>
      </c>
      <c r="E292" s="259" t="s">
        <v>201</v>
      </c>
      <c r="F292" s="268">
        <v>19</v>
      </c>
      <c r="G292" s="37">
        <v>52</v>
      </c>
      <c r="H292" s="269" t="s">
        <v>255</v>
      </c>
      <c r="I292" s="218"/>
    </row>
    <row r="293" spans="1:9" ht="18.75" x14ac:dyDescent="0.3">
      <c r="A293" s="218"/>
      <c r="B293" s="218"/>
      <c r="C293" s="257" t="s">
        <v>268</v>
      </c>
      <c r="D293" s="270" t="s">
        <v>254</v>
      </c>
      <c r="E293" s="259" t="s">
        <v>201</v>
      </c>
      <c r="F293" s="268">
        <v>20</v>
      </c>
      <c r="G293" s="37">
        <v>61</v>
      </c>
      <c r="H293" s="269" t="s">
        <v>255</v>
      </c>
      <c r="I293" s="218"/>
    </row>
    <row r="294" spans="1:9" ht="18.75" x14ac:dyDescent="0.3">
      <c r="A294" s="218"/>
      <c r="B294" s="218"/>
      <c r="C294" s="257" t="s">
        <v>269</v>
      </c>
      <c r="D294" s="267" t="s">
        <v>254</v>
      </c>
      <c r="E294" s="259" t="s">
        <v>201</v>
      </c>
      <c r="F294" s="268">
        <v>21</v>
      </c>
      <c r="G294" s="37">
        <v>72</v>
      </c>
      <c r="H294" s="269" t="s">
        <v>255</v>
      </c>
      <c r="I294" s="218"/>
    </row>
    <row r="295" spans="1:9" ht="18.75" x14ac:dyDescent="0.3">
      <c r="A295" s="218"/>
      <c r="B295" s="218"/>
      <c r="C295" s="257" t="s">
        <v>270</v>
      </c>
      <c r="D295" s="270" t="s">
        <v>254</v>
      </c>
      <c r="E295" s="259" t="s">
        <v>201</v>
      </c>
      <c r="F295" s="268">
        <v>22</v>
      </c>
      <c r="G295" s="37">
        <v>83</v>
      </c>
      <c r="H295" s="269" t="s">
        <v>255</v>
      </c>
      <c r="I295" s="218"/>
    </row>
    <row r="296" spans="1:9" ht="18.75" x14ac:dyDescent="0.3">
      <c r="A296" s="218"/>
      <c r="B296" s="218"/>
      <c r="C296" s="257" t="s">
        <v>271</v>
      </c>
      <c r="D296" s="267" t="s">
        <v>254</v>
      </c>
      <c r="E296" s="259" t="s">
        <v>201</v>
      </c>
      <c r="F296" s="268">
        <v>23</v>
      </c>
      <c r="G296" s="37">
        <v>95</v>
      </c>
      <c r="H296" s="269" t="s">
        <v>255</v>
      </c>
      <c r="I296" s="218"/>
    </row>
    <row r="297" spans="1:9" ht="18.75" x14ac:dyDescent="0.3">
      <c r="A297" s="218"/>
      <c r="B297" s="218"/>
      <c r="C297" s="257" t="s">
        <v>272</v>
      </c>
      <c r="D297" s="270" t="s">
        <v>254</v>
      </c>
      <c r="E297" s="259" t="s">
        <v>201</v>
      </c>
      <c r="F297" s="268">
        <v>24</v>
      </c>
      <c r="G297" s="37">
        <v>107</v>
      </c>
      <c r="H297" s="269" t="s">
        <v>255</v>
      </c>
      <c r="I297" s="218"/>
    </row>
    <row r="298" spans="1:9" ht="18.75" x14ac:dyDescent="0.3">
      <c r="A298" s="218"/>
      <c r="B298" s="218"/>
      <c r="C298" s="257" t="s">
        <v>273</v>
      </c>
      <c r="D298" s="267" t="s">
        <v>254</v>
      </c>
      <c r="E298" s="259" t="s">
        <v>201</v>
      </c>
      <c r="F298" s="268">
        <v>25</v>
      </c>
      <c r="G298" s="37">
        <v>121</v>
      </c>
      <c r="H298" s="269" t="s">
        <v>255</v>
      </c>
      <c r="I298" s="218"/>
    </row>
    <row r="299" spans="1:9" ht="18.75" x14ac:dyDescent="0.3">
      <c r="A299" s="218"/>
      <c r="B299" s="218"/>
      <c r="C299" s="257" t="s">
        <v>274</v>
      </c>
      <c r="D299" s="270" t="s">
        <v>254</v>
      </c>
      <c r="E299" s="259" t="s">
        <v>201</v>
      </c>
      <c r="F299" s="268">
        <v>26</v>
      </c>
      <c r="G299" s="37">
        <v>137</v>
      </c>
      <c r="H299" s="269" t="s">
        <v>255</v>
      </c>
      <c r="I299" s="218"/>
    </row>
    <row r="300" spans="1:9" ht="18.75" x14ac:dyDescent="0.3">
      <c r="A300" s="218"/>
      <c r="B300" s="218"/>
      <c r="C300" s="257" t="s">
        <v>275</v>
      </c>
      <c r="D300" s="267" t="s">
        <v>254</v>
      </c>
      <c r="E300" s="259" t="s">
        <v>201</v>
      </c>
      <c r="F300" s="268">
        <v>27</v>
      </c>
      <c r="G300" s="37">
        <v>151</v>
      </c>
      <c r="H300" s="269" t="s">
        <v>255</v>
      </c>
      <c r="I300" s="218"/>
    </row>
    <row r="301" spans="1:9" ht="18.75" x14ac:dyDescent="0.3">
      <c r="A301" s="218"/>
      <c r="B301" s="218"/>
      <c r="C301" s="257" t="s">
        <v>275</v>
      </c>
      <c r="D301" s="270" t="s">
        <v>254</v>
      </c>
      <c r="E301" s="259" t="s">
        <v>201</v>
      </c>
      <c r="F301" s="268">
        <v>27</v>
      </c>
      <c r="G301" s="37">
        <v>151</v>
      </c>
      <c r="H301" s="269" t="s">
        <v>255</v>
      </c>
      <c r="I301" s="218"/>
    </row>
    <row r="302" spans="1:9" ht="18.75" x14ac:dyDescent="0.3">
      <c r="A302" s="218"/>
      <c r="B302" s="218"/>
      <c r="C302" s="257" t="s">
        <v>276</v>
      </c>
      <c r="D302" s="267" t="s">
        <v>254</v>
      </c>
      <c r="E302" s="259" t="s">
        <v>201</v>
      </c>
      <c r="F302" s="268">
        <v>28</v>
      </c>
      <c r="G302" s="37">
        <v>169</v>
      </c>
      <c r="H302" s="269" t="s">
        <v>255</v>
      </c>
      <c r="I302" s="218"/>
    </row>
    <row r="303" spans="1:9" ht="18.75" x14ac:dyDescent="0.3">
      <c r="A303" s="218"/>
      <c r="B303" s="218"/>
      <c r="C303" s="257" t="s">
        <v>277</v>
      </c>
      <c r="D303" s="270" t="s">
        <v>254</v>
      </c>
      <c r="E303" s="259" t="s">
        <v>201</v>
      </c>
      <c r="F303" s="268">
        <v>29</v>
      </c>
      <c r="G303" s="37">
        <v>188</v>
      </c>
      <c r="H303" s="269" t="s">
        <v>255</v>
      </c>
      <c r="I303" s="218"/>
    </row>
    <row r="304" spans="1:9" ht="18.75" x14ac:dyDescent="0.3">
      <c r="A304" s="218"/>
      <c r="B304" s="218"/>
      <c r="C304" s="257" t="s">
        <v>278</v>
      </c>
      <c r="D304" s="267" t="s">
        <v>254</v>
      </c>
      <c r="E304" s="259" t="s">
        <v>201</v>
      </c>
      <c r="F304" s="268">
        <v>30</v>
      </c>
      <c r="G304" s="37">
        <v>208</v>
      </c>
      <c r="H304" s="269" t="s">
        <v>255</v>
      </c>
      <c r="I304" s="218"/>
    </row>
    <row r="305" spans="1:9" ht="18.75" x14ac:dyDescent="0.3">
      <c r="A305" s="218"/>
      <c r="B305" s="218"/>
      <c r="C305" s="257" t="s">
        <v>279</v>
      </c>
      <c r="D305" s="270" t="s">
        <v>254</v>
      </c>
      <c r="E305" s="259" t="s">
        <v>201</v>
      </c>
      <c r="F305" s="268">
        <v>31</v>
      </c>
      <c r="G305" s="37">
        <v>235</v>
      </c>
      <c r="H305" s="269" t="s">
        <v>255</v>
      </c>
      <c r="I305" s="218"/>
    </row>
    <row r="306" spans="1:9" ht="18.75" x14ac:dyDescent="0.3">
      <c r="A306" s="218"/>
      <c r="B306" s="218"/>
      <c r="C306" s="257" t="s">
        <v>280</v>
      </c>
      <c r="D306" s="267" t="s">
        <v>254</v>
      </c>
      <c r="E306" s="259" t="s">
        <v>201</v>
      </c>
      <c r="F306" s="268">
        <v>32</v>
      </c>
      <c r="G306" s="37">
        <v>259</v>
      </c>
      <c r="H306" s="269" t="s">
        <v>255</v>
      </c>
      <c r="I306" s="218"/>
    </row>
    <row r="307" spans="1:9" ht="18.75" x14ac:dyDescent="0.3">
      <c r="A307" s="218"/>
      <c r="B307" s="218"/>
      <c r="C307" s="257" t="s">
        <v>281</v>
      </c>
      <c r="D307" s="270" t="s">
        <v>254</v>
      </c>
      <c r="E307" s="259" t="s">
        <v>201</v>
      </c>
      <c r="F307" s="268">
        <v>33</v>
      </c>
      <c r="G307" s="37">
        <v>284</v>
      </c>
      <c r="H307" s="269" t="s">
        <v>255</v>
      </c>
      <c r="I307" s="218"/>
    </row>
    <row r="308" spans="1:9" ht="18.75" x14ac:dyDescent="0.3">
      <c r="A308" s="218"/>
      <c r="B308" s="218"/>
      <c r="C308" s="257" t="s">
        <v>282</v>
      </c>
      <c r="D308" s="267" t="s">
        <v>254</v>
      </c>
      <c r="E308" s="259" t="s">
        <v>201</v>
      </c>
      <c r="F308" s="268">
        <v>34</v>
      </c>
      <c r="G308" s="37">
        <v>317</v>
      </c>
      <c r="H308" s="269" t="s">
        <v>255</v>
      </c>
      <c r="I308" s="218"/>
    </row>
    <row r="309" spans="1:9" ht="18.75" x14ac:dyDescent="0.3">
      <c r="A309" s="218"/>
      <c r="B309" s="218"/>
      <c r="C309" s="257" t="s">
        <v>283</v>
      </c>
      <c r="D309" s="270" t="s">
        <v>254</v>
      </c>
      <c r="E309" s="259" t="s">
        <v>201</v>
      </c>
      <c r="F309" s="268">
        <v>35</v>
      </c>
      <c r="G309" s="37">
        <v>355</v>
      </c>
      <c r="H309" s="269" t="s">
        <v>255</v>
      </c>
      <c r="I309" s="218"/>
    </row>
    <row r="310" spans="1:9" ht="18.75" x14ac:dyDescent="0.3">
      <c r="A310" s="218"/>
      <c r="B310" s="218"/>
      <c r="C310" s="257" t="s">
        <v>284</v>
      </c>
      <c r="D310" s="267" t="s">
        <v>254</v>
      </c>
      <c r="E310" s="259" t="s">
        <v>201</v>
      </c>
      <c r="F310" s="268">
        <v>36</v>
      </c>
      <c r="G310" s="37">
        <v>401</v>
      </c>
      <c r="H310" s="269" t="s">
        <v>255</v>
      </c>
      <c r="I310" s="218"/>
    </row>
    <row r="311" spans="1:9" ht="18.75" x14ac:dyDescent="0.3">
      <c r="A311" s="218"/>
      <c r="B311" s="218"/>
      <c r="C311" s="257" t="s">
        <v>285</v>
      </c>
      <c r="D311" s="270" t="s">
        <v>254</v>
      </c>
      <c r="E311" s="259" t="s">
        <v>201</v>
      </c>
      <c r="F311" s="268">
        <v>37</v>
      </c>
      <c r="G311" s="37">
        <v>442</v>
      </c>
      <c r="H311" s="269" t="s">
        <v>255</v>
      </c>
      <c r="I311" s="218"/>
    </row>
    <row r="312" spans="1:9" ht="18.75" x14ac:dyDescent="0.3">
      <c r="A312" s="218"/>
      <c r="B312" s="218"/>
      <c r="C312" s="257" t="s">
        <v>286</v>
      </c>
      <c r="D312" s="267" t="s">
        <v>254</v>
      </c>
      <c r="E312" s="259" t="s">
        <v>201</v>
      </c>
      <c r="F312" s="268">
        <v>38</v>
      </c>
      <c r="G312" s="37">
        <v>473</v>
      </c>
      <c r="H312" s="269" t="s">
        <v>255</v>
      </c>
      <c r="I312" s="218"/>
    </row>
    <row r="313" spans="1:9" ht="18.75" x14ac:dyDescent="0.3">
      <c r="A313" s="218"/>
      <c r="B313" s="218"/>
      <c r="C313" s="257" t="s">
        <v>287</v>
      </c>
      <c r="D313" s="270" t="s">
        <v>254</v>
      </c>
      <c r="E313" s="259" t="s">
        <v>201</v>
      </c>
      <c r="F313" s="268">
        <v>39</v>
      </c>
      <c r="G313" s="37">
        <v>507</v>
      </c>
      <c r="H313" s="269" t="s">
        <v>255</v>
      </c>
      <c r="I313" s="218"/>
    </row>
    <row r="314" spans="1:9" ht="18.75" x14ac:dyDescent="0.3">
      <c r="A314" s="218"/>
      <c r="B314" s="218"/>
      <c r="C314" s="257" t="s">
        <v>288</v>
      </c>
      <c r="D314" s="267" t="s">
        <v>254</v>
      </c>
      <c r="E314" s="259" t="s">
        <v>201</v>
      </c>
      <c r="F314" s="268">
        <v>40</v>
      </c>
      <c r="G314" s="37">
        <v>555</v>
      </c>
      <c r="H314" s="269" t="s">
        <v>255</v>
      </c>
      <c r="I314" s="218"/>
    </row>
    <row r="315" spans="1:9" ht="18.75" x14ac:dyDescent="0.3">
      <c r="A315" s="218"/>
      <c r="B315" s="218"/>
      <c r="C315" s="257" t="s">
        <v>289</v>
      </c>
      <c r="D315" s="270" t="s">
        <v>254</v>
      </c>
      <c r="E315" s="259" t="s">
        <v>201</v>
      </c>
      <c r="F315" s="268">
        <v>41</v>
      </c>
      <c r="G315" s="37">
        <v>594</v>
      </c>
      <c r="H315" s="269" t="s">
        <v>255</v>
      </c>
      <c r="I315" s="218"/>
    </row>
    <row r="316" spans="1:9" ht="18.75" x14ac:dyDescent="0.3">
      <c r="A316" s="218"/>
      <c r="B316" s="218"/>
      <c r="C316" s="257" t="s">
        <v>290</v>
      </c>
      <c r="D316" s="267" t="s">
        <v>254</v>
      </c>
      <c r="E316" s="259" t="s">
        <v>201</v>
      </c>
      <c r="F316" s="268">
        <v>42</v>
      </c>
      <c r="G316" s="37">
        <v>637</v>
      </c>
      <c r="H316" s="269" t="s">
        <v>255</v>
      </c>
      <c r="I316" s="218"/>
    </row>
    <row r="317" spans="1:9" ht="18.75" x14ac:dyDescent="0.3">
      <c r="A317" s="218"/>
      <c r="B317" s="218"/>
      <c r="C317" s="257" t="s">
        <v>291</v>
      </c>
      <c r="D317" s="270" t="s">
        <v>254</v>
      </c>
      <c r="E317" s="259" t="s">
        <v>201</v>
      </c>
      <c r="F317" s="268">
        <v>43</v>
      </c>
      <c r="G317" s="37">
        <v>691</v>
      </c>
      <c r="H317" s="269" t="s">
        <v>255</v>
      </c>
      <c r="I317" s="218"/>
    </row>
    <row r="318" spans="1:9" ht="18.75" x14ac:dyDescent="0.3">
      <c r="A318" s="218"/>
      <c r="B318" s="218"/>
      <c r="C318" s="257" t="s">
        <v>292</v>
      </c>
      <c r="D318" s="267" t="s">
        <v>254</v>
      </c>
      <c r="E318" s="259" t="s">
        <v>201</v>
      </c>
      <c r="F318" s="268">
        <v>44</v>
      </c>
      <c r="G318" s="37">
        <v>735</v>
      </c>
      <c r="H318" s="269" t="s">
        <v>255</v>
      </c>
      <c r="I318" s="218"/>
    </row>
    <row r="319" spans="1:9" ht="18.75" x14ac:dyDescent="0.3">
      <c r="A319" s="218"/>
      <c r="B319" s="218"/>
      <c r="C319" s="257" t="s">
        <v>293</v>
      </c>
      <c r="D319" s="270" t="s">
        <v>254</v>
      </c>
      <c r="E319" s="259" t="s">
        <v>201</v>
      </c>
      <c r="F319" s="268">
        <v>45</v>
      </c>
      <c r="G319" s="37">
        <v>788</v>
      </c>
      <c r="H319" s="269" t="s">
        <v>255</v>
      </c>
      <c r="I319" s="218"/>
    </row>
    <row r="320" spans="1:9" x14ac:dyDescent="0.25">
      <c r="A320" s="218"/>
      <c r="B320" s="218"/>
      <c r="C320" s="164"/>
      <c r="D320" s="164"/>
      <c r="E320" s="164"/>
      <c r="F320" s="164"/>
      <c r="G320" s="164"/>
      <c r="H320" s="164"/>
      <c r="I320" s="218"/>
    </row>
    <row r="321" spans="1:9" x14ac:dyDescent="0.25">
      <c r="A321" s="218"/>
      <c r="B321" s="218"/>
      <c r="C321" s="238"/>
      <c r="D321" s="238"/>
      <c r="E321" s="238"/>
      <c r="F321" s="238"/>
      <c r="G321" s="238"/>
      <c r="H321" s="238"/>
      <c r="I321" s="218"/>
    </row>
    <row r="322" spans="1:9" x14ac:dyDescent="0.25">
      <c r="A322" s="218"/>
      <c r="B322" s="218"/>
      <c r="C322" s="238"/>
      <c r="D322" s="238"/>
      <c r="E322" s="238"/>
      <c r="F322" s="238"/>
      <c r="G322" s="238"/>
      <c r="H322" s="238"/>
      <c r="I322" s="218"/>
    </row>
    <row r="323" spans="1:9" x14ac:dyDescent="0.25">
      <c r="A323" s="218"/>
      <c r="B323" s="218"/>
      <c r="C323" s="238"/>
      <c r="D323" s="238"/>
      <c r="E323" s="238"/>
      <c r="F323" s="238"/>
      <c r="G323" s="238"/>
      <c r="H323" s="238"/>
      <c r="I323" s="218"/>
    </row>
    <row r="324" spans="1:9" x14ac:dyDescent="0.25">
      <c r="A324" s="218"/>
      <c r="B324" s="218"/>
      <c r="C324" s="238"/>
      <c r="D324" s="238"/>
      <c r="E324" s="238"/>
      <c r="F324" s="238"/>
      <c r="G324" s="238"/>
      <c r="H324" s="238"/>
      <c r="I324" s="218"/>
    </row>
    <row r="325" spans="1:9" x14ac:dyDescent="0.25">
      <c r="A325" s="218"/>
      <c r="B325" s="218"/>
      <c r="C325" s="238"/>
      <c r="D325" s="238"/>
      <c r="E325" s="238"/>
      <c r="F325" s="238"/>
      <c r="G325" s="238"/>
      <c r="H325" s="238"/>
      <c r="I325" s="218"/>
    </row>
    <row r="326" spans="1:9" x14ac:dyDescent="0.25">
      <c r="A326" s="218"/>
      <c r="B326" s="218"/>
      <c r="C326" s="238"/>
      <c r="D326" s="238"/>
      <c r="E326" s="238"/>
      <c r="F326" s="238"/>
      <c r="G326" s="238"/>
      <c r="H326" s="238"/>
      <c r="I326" s="218"/>
    </row>
    <row r="327" spans="1:9" x14ac:dyDescent="0.25">
      <c r="A327" s="218"/>
      <c r="B327" s="218"/>
      <c r="C327" s="238"/>
      <c r="D327" s="238"/>
      <c r="E327" s="238"/>
      <c r="F327" s="238"/>
      <c r="G327" s="238"/>
      <c r="H327" s="238"/>
      <c r="I327" s="218"/>
    </row>
    <row r="328" spans="1:9" x14ac:dyDescent="0.25">
      <c r="A328" s="218"/>
      <c r="B328" s="218"/>
      <c r="C328" s="238"/>
      <c r="D328" s="238"/>
      <c r="E328" s="238"/>
      <c r="F328" s="238"/>
      <c r="G328" s="238"/>
      <c r="H328" s="238"/>
      <c r="I328" s="218"/>
    </row>
    <row r="329" spans="1:9" x14ac:dyDescent="0.25">
      <c r="A329" s="218"/>
      <c r="B329" s="218"/>
      <c r="C329" s="238"/>
      <c r="D329" s="238"/>
      <c r="E329" s="238"/>
      <c r="F329" s="238"/>
      <c r="G329" s="238"/>
      <c r="H329" s="238"/>
      <c r="I329" s="218"/>
    </row>
    <row r="330" spans="1:9" x14ac:dyDescent="0.25">
      <c r="A330" s="218"/>
      <c r="B330" s="218"/>
      <c r="C330" s="238"/>
      <c r="D330" s="238"/>
      <c r="E330" s="238"/>
      <c r="F330" s="238"/>
      <c r="G330" s="238"/>
      <c r="H330" s="238"/>
      <c r="I330" s="218"/>
    </row>
    <row r="331" spans="1:9" x14ac:dyDescent="0.25">
      <c r="A331" s="218"/>
      <c r="B331" s="218"/>
      <c r="C331" s="238"/>
      <c r="D331" s="238"/>
      <c r="E331" s="238"/>
      <c r="F331" s="238"/>
      <c r="G331" s="238"/>
      <c r="H331" s="238"/>
      <c r="I331" s="218"/>
    </row>
    <row r="332" spans="1:9" x14ac:dyDescent="0.25">
      <c r="A332" s="218"/>
      <c r="B332" s="218"/>
      <c r="C332" s="238"/>
      <c r="D332" s="238"/>
      <c r="E332" s="238"/>
      <c r="F332" s="238"/>
      <c r="G332" s="238"/>
      <c r="H332" s="238"/>
      <c r="I332" s="218"/>
    </row>
    <row r="333" spans="1:9" x14ac:dyDescent="0.25">
      <c r="A333" s="218"/>
      <c r="B333" s="218"/>
      <c r="C333" s="247"/>
      <c r="D333" s="247"/>
      <c r="E333" s="247"/>
      <c r="F333" s="247"/>
      <c r="G333" s="247"/>
      <c r="H333" s="247"/>
      <c r="I333" s="218"/>
    </row>
    <row r="334" spans="1:9" x14ac:dyDescent="0.25">
      <c r="A334" s="218"/>
      <c r="B334" s="218"/>
      <c r="C334" s="247"/>
      <c r="D334" s="247"/>
      <c r="E334" s="247"/>
      <c r="F334" s="247"/>
      <c r="G334" s="247"/>
      <c r="H334" s="247"/>
      <c r="I334" s="218"/>
    </row>
    <row r="335" spans="1:9" x14ac:dyDescent="0.25">
      <c r="A335" s="218"/>
      <c r="B335" s="218"/>
      <c r="C335" s="247"/>
      <c r="D335" s="247"/>
      <c r="E335" s="247"/>
      <c r="F335" s="247"/>
      <c r="G335" s="247"/>
      <c r="H335" s="247"/>
      <c r="I335" s="218"/>
    </row>
    <row r="336" spans="1:9" x14ac:dyDescent="0.25">
      <c r="A336" s="218"/>
      <c r="B336" s="218"/>
      <c r="C336" s="247"/>
      <c r="D336" s="247"/>
      <c r="E336" s="247"/>
      <c r="F336" s="247"/>
      <c r="G336" s="247"/>
      <c r="H336" s="247"/>
      <c r="I336" s="218"/>
    </row>
    <row r="337" spans="1:9" x14ac:dyDescent="0.25">
      <c r="A337" s="218"/>
      <c r="B337" s="218"/>
      <c r="C337" s="247"/>
      <c r="D337" s="247"/>
      <c r="E337" s="247"/>
      <c r="F337" s="247"/>
      <c r="G337" s="247"/>
      <c r="H337" s="247"/>
      <c r="I337" s="218"/>
    </row>
    <row r="338" spans="1:9" ht="18.75" x14ac:dyDescent="0.3">
      <c r="A338" s="218"/>
      <c r="B338" s="218"/>
      <c r="C338" s="219" t="s">
        <v>102</v>
      </c>
      <c r="D338" s="255" t="s">
        <v>108</v>
      </c>
      <c r="E338" s="220" t="s">
        <v>109</v>
      </c>
      <c r="F338" s="256" t="s">
        <v>43</v>
      </c>
      <c r="G338" s="256" t="s">
        <v>44</v>
      </c>
      <c r="H338" s="255" t="s">
        <v>110</v>
      </c>
      <c r="I338" s="218"/>
    </row>
    <row r="339" spans="1:9" ht="18.75" x14ac:dyDescent="0.3">
      <c r="A339" s="218"/>
      <c r="B339" s="218"/>
      <c r="C339" s="271" t="s">
        <v>294</v>
      </c>
      <c r="D339" s="272" t="s">
        <v>295</v>
      </c>
      <c r="E339" s="246" t="s">
        <v>153</v>
      </c>
      <c r="F339" s="273">
        <v>6</v>
      </c>
      <c r="G339" s="274">
        <v>5</v>
      </c>
      <c r="H339" s="275" t="s">
        <v>296</v>
      </c>
      <c r="I339" s="218"/>
    </row>
    <row r="340" spans="1:9" ht="18.75" x14ac:dyDescent="0.3">
      <c r="A340" s="218"/>
      <c r="B340" s="218"/>
      <c r="C340" s="271" t="s">
        <v>297</v>
      </c>
      <c r="D340" s="272" t="s">
        <v>298</v>
      </c>
      <c r="E340" s="246" t="s">
        <v>153</v>
      </c>
      <c r="F340" s="273">
        <v>7</v>
      </c>
      <c r="G340" s="274">
        <v>9</v>
      </c>
      <c r="H340" s="276" t="s">
        <v>296</v>
      </c>
      <c r="I340" s="218"/>
    </row>
    <row r="341" spans="1:9" ht="18.75" x14ac:dyDescent="0.3">
      <c r="A341" s="218"/>
      <c r="B341" s="218"/>
      <c r="C341" s="271" t="s">
        <v>299</v>
      </c>
      <c r="D341" s="272" t="s">
        <v>295</v>
      </c>
      <c r="E341" s="246" t="s">
        <v>161</v>
      </c>
      <c r="F341" s="273">
        <v>8</v>
      </c>
      <c r="G341" s="274">
        <v>20</v>
      </c>
      <c r="H341" s="275" t="s">
        <v>296</v>
      </c>
      <c r="I341" s="218"/>
    </row>
    <row r="342" spans="1:9" ht="18.75" x14ac:dyDescent="0.3">
      <c r="A342" s="218"/>
      <c r="B342" s="218"/>
      <c r="C342" s="271" t="s">
        <v>300</v>
      </c>
      <c r="D342" s="272" t="s">
        <v>298</v>
      </c>
      <c r="E342" s="246" t="s">
        <v>161</v>
      </c>
      <c r="F342" s="273">
        <v>9</v>
      </c>
      <c r="G342" s="274">
        <v>30</v>
      </c>
      <c r="H342" s="276" t="s">
        <v>296</v>
      </c>
      <c r="I342" s="218"/>
    </row>
    <row r="343" spans="1:9" ht="18.75" x14ac:dyDescent="0.3">
      <c r="A343" s="218"/>
      <c r="B343" s="218"/>
      <c r="C343" s="271" t="s">
        <v>301</v>
      </c>
      <c r="D343" s="272" t="s">
        <v>295</v>
      </c>
      <c r="E343" s="246" t="s">
        <v>161</v>
      </c>
      <c r="F343" s="273">
        <v>10</v>
      </c>
      <c r="G343" s="274">
        <v>51</v>
      </c>
      <c r="H343" s="275" t="s">
        <v>296</v>
      </c>
      <c r="I343" s="218"/>
    </row>
    <row r="344" spans="1:9" ht="18.75" x14ac:dyDescent="0.3">
      <c r="A344" s="218"/>
      <c r="B344" s="218"/>
      <c r="C344" s="271" t="s">
        <v>302</v>
      </c>
      <c r="D344" s="272" t="s">
        <v>298</v>
      </c>
      <c r="E344" s="246" t="s">
        <v>161</v>
      </c>
      <c r="F344" s="273">
        <v>11</v>
      </c>
      <c r="G344" s="274">
        <v>67</v>
      </c>
      <c r="H344" s="276" t="s">
        <v>296</v>
      </c>
      <c r="I344" s="218"/>
    </row>
    <row r="345" spans="1:9" ht="18.75" x14ac:dyDescent="0.3">
      <c r="A345" s="218"/>
      <c r="B345" s="218"/>
      <c r="C345" s="271" t="s">
        <v>303</v>
      </c>
      <c r="D345" s="272" t="s">
        <v>295</v>
      </c>
      <c r="E345" s="246" t="s">
        <v>161</v>
      </c>
      <c r="F345" s="273">
        <v>12</v>
      </c>
      <c r="G345" s="274">
        <v>119</v>
      </c>
      <c r="H345" s="275" t="s">
        <v>296</v>
      </c>
      <c r="I345" s="218"/>
    </row>
    <row r="346" spans="1:9" ht="18.75" x14ac:dyDescent="0.3">
      <c r="A346" s="218"/>
      <c r="B346" s="218"/>
      <c r="C346" s="271" t="s">
        <v>304</v>
      </c>
      <c r="D346" s="272" t="s">
        <v>298</v>
      </c>
      <c r="E346" s="246" t="s">
        <v>161</v>
      </c>
      <c r="F346" s="273">
        <v>13</v>
      </c>
      <c r="G346" s="274">
        <v>185</v>
      </c>
      <c r="H346" s="276" t="s">
        <v>296</v>
      </c>
      <c r="I346" s="218"/>
    </row>
    <row r="347" spans="1:9" ht="18.75" x14ac:dyDescent="0.3">
      <c r="A347" s="218"/>
      <c r="B347" s="218"/>
      <c r="C347" s="271" t="s">
        <v>305</v>
      </c>
      <c r="D347" s="272" t="s">
        <v>295</v>
      </c>
      <c r="E347" s="246" t="s">
        <v>161</v>
      </c>
      <c r="F347" s="273">
        <v>14</v>
      </c>
      <c r="G347" s="274">
        <v>257</v>
      </c>
      <c r="H347" s="275" t="s">
        <v>296</v>
      </c>
      <c r="I347" s="218"/>
    </row>
    <row r="348" spans="1:9" ht="18.75" x14ac:dyDescent="0.3">
      <c r="A348" s="218"/>
      <c r="B348" s="218"/>
      <c r="C348" s="271" t="s">
        <v>306</v>
      </c>
      <c r="D348" s="272" t="s">
        <v>298</v>
      </c>
      <c r="E348" s="246" t="s">
        <v>161</v>
      </c>
      <c r="F348" s="273">
        <v>15</v>
      </c>
      <c r="G348" s="274">
        <v>333</v>
      </c>
      <c r="H348" s="276" t="s">
        <v>296</v>
      </c>
      <c r="I348" s="218"/>
    </row>
    <row r="349" spans="1:9" ht="18.75" x14ac:dyDescent="0.3">
      <c r="A349" s="218"/>
      <c r="B349" s="218"/>
      <c r="C349" s="271" t="s">
        <v>307</v>
      </c>
      <c r="D349" s="272" t="s">
        <v>295</v>
      </c>
      <c r="E349" s="246" t="s">
        <v>161</v>
      </c>
      <c r="F349" s="273">
        <v>16</v>
      </c>
      <c r="G349" s="274">
        <v>448</v>
      </c>
      <c r="H349" s="275" t="s">
        <v>296</v>
      </c>
      <c r="I349" s="218"/>
    </row>
    <row r="350" spans="1:9" ht="18.75" x14ac:dyDescent="0.3">
      <c r="A350" s="218"/>
      <c r="B350" s="218"/>
      <c r="C350" s="271" t="s">
        <v>308</v>
      </c>
      <c r="D350" s="272" t="s">
        <v>298</v>
      </c>
      <c r="E350" s="246" t="s">
        <v>161</v>
      </c>
      <c r="F350" s="273">
        <v>17</v>
      </c>
      <c r="G350" s="274">
        <v>566</v>
      </c>
      <c r="H350" s="276" t="s">
        <v>296</v>
      </c>
      <c r="I350" s="218"/>
    </row>
    <row r="351" spans="1:9" ht="18.75" x14ac:dyDescent="0.3">
      <c r="A351" s="218"/>
      <c r="B351" s="218"/>
      <c r="C351" s="271" t="s">
        <v>309</v>
      </c>
      <c r="D351" s="272" t="s">
        <v>295</v>
      </c>
      <c r="E351" s="246" t="s">
        <v>161</v>
      </c>
      <c r="F351" s="273">
        <v>18</v>
      </c>
      <c r="G351" s="274">
        <v>733</v>
      </c>
      <c r="H351" s="275" t="s">
        <v>296</v>
      </c>
      <c r="I351" s="218"/>
    </row>
    <row r="352" spans="1:9" ht="18.75" x14ac:dyDescent="0.3">
      <c r="A352" s="218"/>
      <c r="B352" s="218"/>
      <c r="C352" s="271" t="s">
        <v>310</v>
      </c>
      <c r="D352" s="272" t="s">
        <v>298</v>
      </c>
      <c r="E352" s="246" t="s">
        <v>161</v>
      </c>
      <c r="F352" s="273">
        <v>19</v>
      </c>
      <c r="G352" s="274">
        <v>942</v>
      </c>
      <c r="H352" s="276" t="s">
        <v>296</v>
      </c>
      <c r="I352" s="218"/>
    </row>
    <row r="353" spans="1:9" ht="18.75" x14ac:dyDescent="0.3">
      <c r="A353" s="218"/>
      <c r="B353" s="218"/>
      <c r="C353" s="271" t="s">
        <v>311</v>
      </c>
      <c r="D353" s="272" t="s">
        <v>295</v>
      </c>
      <c r="E353" s="246" t="s">
        <v>161</v>
      </c>
      <c r="F353" s="273">
        <v>20</v>
      </c>
      <c r="G353" s="274">
        <v>1175</v>
      </c>
      <c r="H353" s="275" t="s">
        <v>296</v>
      </c>
      <c r="I353" s="218"/>
    </row>
    <row r="354" spans="1:9" ht="18.75" x14ac:dyDescent="0.3">
      <c r="A354" s="218"/>
      <c r="B354" s="218"/>
      <c r="C354" s="271" t="s">
        <v>312</v>
      </c>
      <c r="D354" s="272" t="s">
        <v>298</v>
      </c>
      <c r="E354" s="246" t="s">
        <v>161</v>
      </c>
      <c r="F354" s="273">
        <v>21</v>
      </c>
      <c r="G354" s="274">
        <v>1464</v>
      </c>
      <c r="H354" s="276" t="s">
        <v>296</v>
      </c>
      <c r="I354" s="218"/>
    </row>
    <row r="355" spans="1:9" ht="18.75" x14ac:dyDescent="0.3">
      <c r="A355" s="218"/>
      <c r="B355" s="218"/>
      <c r="C355" s="271" t="s">
        <v>313</v>
      </c>
      <c r="D355" s="272" t="s">
        <v>295</v>
      </c>
      <c r="E355" s="246" t="s">
        <v>161</v>
      </c>
      <c r="F355" s="273">
        <v>22</v>
      </c>
      <c r="G355" s="274">
        <v>1812</v>
      </c>
      <c r="H355" s="275" t="s">
        <v>296</v>
      </c>
      <c r="I355" s="218"/>
    </row>
    <row r="356" spans="1:9" ht="18.75" x14ac:dyDescent="0.3">
      <c r="A356" s="218"/>
      <c r="B356" s="218"/>
      <c r="C356" s="271" t="s">
        <v>314</v>
      </c>
      <c r="D356" s="272" t="s">
        <v>298</v>
      </c>
      <c r="E356" s="246" t="s">
        <v>161</v>
      </c>
      <c r="F356" s="273">
        <v>23</v>
      </c>
      <c r="G356" s="274">
        <v>2122</v>
      </c>
      <c r="H356" s="276" t="s">
        <v>296</v>
      </c>
      <c r="I356" s="218"/>
    </row>
    <row r="357" spans="1:9" ht="18.75" x14ac:dyDescent="0.3">
      <c r="A357" s="218"/>
      <c r="B357" s="218"/>
      <c r="C357" s="271" t="s">
        <v>315</v>
      </c>
      <c r="D357" s="272" t="s">
        <v>295</v>
      </c>
      <c r="E357" s="246" t="s">
        <v>161</v>
      </c>
      <c r="F357" s="273">
        <v>24</v>
      </c>
      <c r="G357" s="274">
        <v>2635</v>
      </c>
      <c r="H357" s="275" t="s">
        <v>296</v>
      </c>
      <c r="I357" s="218"/>
    </row>
    <row r="358" spans="1:9" ht="18.75" x14ac:dyDescent="0.3">
      <c r="A358" s="218"/>
      <c r="B358" s="218"/>
      <c r="C358" s="271" t="s">
        <v>316</v>
      </c>
      <c r="D358" s="272" t="s">
        <v>298</v>
      </c>
      <c r="E358" s="246" t="s">
        <v>161</v>
      </c>
      <c r="F358" s="273">
        <v>25</v>
      </c>
      <c r="G358" s="274">
        <v>3179</v>
      </c>
      <c r="H358" s="276" t="s">
        <v>296</v>
      </c>
      <c r="I358" s="218"/>
    </row>
    <row r="359" spans="1:9" ht="18.75" x14ac:dyDescent="0.3">
      <c r="A359" s="218"/>
      <c r="B359" s="218"/>
      <c r="C359" s="271" t="s">
        <v>317</v>
      </c>
      <c r="D359" s="272" t="s">
        <v>295</v>
      </c>
      <c r="E359" s="246" t="s">
        <v>161</v>
      </c>
      <c r="F359" s="273">
        <v>26</v>
      </c>
      <c r="G359" s="274">
        <v>3714</v>
      </c>
      <c r="H359" s="275" t="s">
        <v>296</v>
      </c>
      <c r="I359" s="218"/>
    </row>
    <row r="360" spans="1:9" ht="18.75" x14ac:dyDescent="0.3">
      <c r="A360" s="218"/>
      <c r="B360" s="218"/>
      <c r="C360" s="271" t="s">
        <v>318</v>
      </c>
      <c r="D360" s="272" t="s">
        <v>298</v>
      </c>
      <c r="E360" s="246" t="s">
        <v>161</v>
      </c>
      <c r="F360" s="273">
        <v>27</v>
      </c>
      <c r="G360" s="274">
        <v>4277</v>
      </c>
      <c r="H360" s="276" t="s">
        <v>296</v>
      </c>
      <c r="I360" s="218"/>
    </row>
    <row r="361" spans="1:9" ht="18.75" x14ac:dyDescent="0.3">
      <c r="A361" s="218"/>
      <c r="B361" s="218"/>
      <c r="C361" s="271" t="s">
        <v>319</v>
      </c>
      <c r="D361" s="272" t="s">
        <v>295</v>
      </c>
      <c r="E361" s="246" t="s">
        <v>161</v>
      </c>
      <c r="F361" s="273">
        <v>28</v>
      </c>
      <c r="G361" s="274">
        <v>4950</v>
      </c>
      <c r="H361" s="275" t="s">
        <v>296</v>
      </c>
      <c r="I361" s="218"/>
    </row>
    <row r="362" spans="1:9" ht="18.75" x14ac:dyDescent="0.3">
      <c r="A362" s="218"/>
      <c r="B362" s="218"/>
      <c r="C362" s="271" t="s">
        <v>320</v>
      </c>
      <c r="D362" s="272" t="s">
        <v>298</v>
      </c>
      <c r="E362" s="246" t="s">
        <v>161</v>
      </c>
      <c r="F362" s="273">
        <v>29</v>
      </c>
      <c r="G362" s="274">
        <v>5347</v>
      </c>
      <c r="H362" s="276" t="s">
        <v>296</v>
      </c>
      <c r="I362" s="218"/>
    </row>
    <row r="363" spans="1:9" ht="18.75" x14ac:dyDescent="0.3">
      <c r="A363" s="218"/>
      <c r="B363" s="218"/>
      <c r="C363" s="271" t="s">
        <v>321</v>
      </c>
      <c r="D363" s="272" t="s">
        <v>295</v>
      </c>
      <c r="E363" s="246" t="s">
        <v>161</v>
      </c>
      <c r="F363" s="273">
        <v>30</v>
      </c>
      <c r="G363" s="274">
        <v>6251</v>
      </c>
      <c r="H363" s="275" t="s">
        <v>296</v>
      </c>
      <c r="I363" s="218"/>
    </row>
    <row r="364" spans="1:9" ht="15.75" x14ac:dyDescent="0.25">
      <c r="A364" s="218"/>
      <c r="B364" s="218"/>
      <c r="C364" s="277"/>
      <c r="D364" s="277"/>
      <c r="E364" s="277"/>
      <c r="F364" s="277"/>
      <c r="G364" s="277"/>
      <c r="H364" s="277"/>
      <c r="I364" s="218"/>
    </row>
    <row r="365" spans="1:9" x14ac:dyDescent="0.25">
      <c r="A365" s="218"/>
      <c r="B365" s="218"/>
      <c r="C365" s="238"/>
      <c r="D365" s="238"/>
      <c r="E365" s="238"/>
      <c r="F365" s="238"/>
      <c r="G365" s="238"/>
      <c r="H365" s="238"/>
      <c r="I365" s="218"/>
    </row>
    <row r="366" spans="1:9" x14ac:dyDescent="0.25">
      <c r="A366" s="218"/>
      <c r="B366" s="218"/>
      <c r="C366" s="238"/>
      <c r="D366" s="238"/>
      <c r="E366" s="238"/>
      <c r="F366" s="238"/>
      <c r="G366" s="238"/>
      <c r="H366" s="238"/>
      <c r="I366" s="218"/>
    </row>
    <row r="367" spans="1:9" x14ac:dyDescent="0.25">
      <c r="A367" s="218"/>
      <c r="B367" s="218"/>
      <c r="C367" s="238"/>
      <c r="D367" s="238"/>
      <c r="E367" s="238"/>
      <c r="F367" s="238"/>
      <c r="G367" s="238"/>
      <c r="H367" s="238"/>
      <c r="I367" s="218"/>
    </row>
    <row r="368" spans="1:9" x14ac:dyDescent="0.25">
      <c r="A368" s="218"/>
      <c r="B368" s="218"/>
      <c r="C368" s="238"/>
      <c r="D368" s="238"/>
      <c r="E368" s="238"/>
      <c r="F368" s="238"/>
      <c r="G368" s="238"/>
      <c r="H368" s="238"/>
      <c r="I368" s="218"/>
    </row>
    <row r="369" spans="1:9" x14ac:dyDescent="0.25">
      <c r="A369" s="218"/>
      <c r="B369" s="218"/>
      <c r="C369" s="238"/>
      <c r="D369" s="238"/>
      <c r="E369" s="238"/>
      <c r="F369" s="238"/>
      <c r="G369" s="238"/>
      <c r="H369" s="238"/>
      <c r="I369" s="218"/>
    </row>
    <row r="370" spans="1:9" x14ac:dyDescent="0.25">
      <c r="A370" s="218"/>
      <c r="B370" s="218"/>
      <c r="C370" s="238"/>
      <c r="D370" s="238"/>
      <c r="E370" s="238"/>
      <c r="F370" s="238"/>
      <c r="G370" s="238"/>
      <c r="H370" s="238"/>
      <c r="I370" s="218"/>
    </row>
    <row r="371" spans="1:9" x14ac:dyDescent="0.25">
      <c r="A371" s="218"/>
      <c r="B371" s="218"/>
      <c r="C371" s="238"/>
      <c r="D371" s="238"/>
      <c r="E371" s="238"/>
      <c r="F371" s="238"/>
      <c r="G371" s="238"/>
      <c r="H371" s="238"/>
      <c r="I371" s="218"/>
    </row>
    <row r="372" spans="1:9" x14ac:dyDescent="0.25">
      <c r="A372" s="218"/>
      <c r="B372" s="218"/>
      <c r="C372" s="238"/>
      <c r="D372" s="238"/>
      <c r="E372" s="238"/>
      <c r="F372" s="238"/>
      <c r="G372" s="238"/>
      <c r="H372" s="238"/>
      <c r="I372" s="218"/>
    </row>
    <row r="373" spans="1:9" x14ac:dyDescent="0.25">
      <c r="A373" s="218"/>
      <c r="B373" s="218"/>
      <c r="C373" s="238"/>
      <c r="D373" s="238"/>
      <c r="E373" s="238"/>
      <c r="F373" s="238"/>
      <c r="G373" s="238"/>
      <c r="H373" s="238"/>
      <c r="I373" s="218"/>
    </row>
    <row r="374" spans="1:9" x14ac:dyDescent="0.25">
      <c r="A374" s="218"/>
      <c r="B374" s="218"/>
      <c r="C374" s="238"/>
      <c r="D374" s="238"/>
      <c r="E374" s="238"/>
      <c r="F374" s="238"/>
      <c r="G374" s="238"/>
      <c r="H374" s="238"/>
      <c r="I374" s="218"/>
    </row>
    <row r="375" spans="1:9" x14ac:dyDescent="0.25">
      <c r="A375" s="218"/>
      <c r="B375" s="218"/>
      <c r="C375" s="238"/>
      <c r="D375" s="238"/>
      <c r="E375" s="238"/>
      <c r="F375" s="238"/>
      <c r="G375" s="238"/>
      <c r="H375" s="238"/>
      <c r="I375" s="218"/>
    </row>
    <row r="376" spans="1:9" x14ac:dyDescent="0.25">
      <c r="A376" s="218"/>
      <c r="B376" s="218"/>
      <c r="C376" s="238"/>
      <c r="D376" s="238"/>
      <c r="E376" s="238"/>
      <c r="F376" s="238"/>
      <c r="G376" s="238"/>
      <c r="H376" s="238"/>
      <c r="I376" s="218"/>
    </row>
    <row r="377" spans="1:9" x14ac:dyDescent="0.25">
      <c r="A377" s="218"/>
      <c r="B377" s="218"/>
      <c r="C377" s="238"/>
      <c r="D377" s="238"/>
      <c r="E377" s="238"/>
      <c r="F377" s="238"/>
      <c r="G377" s="238"/>
      <c r="H377" s="238"/>
      <c r="I377" s="218"/>
    </row>
    <row r="378" spans="1:9" x14ac:dyDescent="0.25">
      <c r="A378" s="218"/>
      <c r="B378" s="218"/>
      <c r="C378" s="247"/>
      <c r="D378" s="247"/>
      <c r="E378" s="247"/>
      <c r="F378" s="247"/>
      <c r="G378" s="247"/>
      <c r="H378" s="247"/>
      <c r="I378" s="218"/>
    </row>
    <row r="379" spans="1:9" x14ac:dyDescent="0.25">
      <c r="A379" s="218"/>
      <c r="B379" s="218"/>
      <c r="C379" s="247"/>
      <c r="D379" s="247"/>
      <c r="E379" s="247"/>
      <c r="F379" s="247"/>
      <c r="G379" s="247"/>
      <c r="H379" s="247"/>
      <c r="I379" s="218"/>
    </row>
    <row r="380" spans="1:9" x14ac:dyDescent="0.25">
      <c r="A380" s="218"/>
      <c r="B380" s="218"/>
      <c r="C380" s="247"/>
      <c r="D380" s="247"/>
      <c r="E380" s="247"/>
      <c r="F380" s="247"/>
      <c r="G380" s="247"/>
      <c r="H380" s="247"/>
      <c r="I380" s="218"/>
    </row>
    <row r="381" spans="1:9" x14ac:dyDescent="0.25">
      <c r="A381" s="218"/>
      <c r="B381" s="218"/>
      <c r="C381" s="247"/>
      <c r="D381" s="247"/>
      <c r="E381" s="247"/>
      <c r="F381" s="247"/>
      <c r="G381" s="247"/>
      <c r="H381" s="247"/>
      <c r="I381" s="218"/>
    </row>
    <row r="382" spans="1:9" x14ac:dyDescent="0.25">
      <c r="A382" s="218"/>
      <c r="B382" s="218"/>
      <c r="C382" s="247"/>
      <c r="D382" s="247"/>
      <c r="E382" s="247"/>
      <c r="F382" s="247"/>
      <c r="G382" s="247"/>
      <c r="H382" s="247"/>
      <c r="I382" s="218"/>
    </row>
    <row r="383" spans="1:9" ht="18.75" x14ac:dyDescent="0.3">
      <c r="A383" s="218"/>
      <c r="B383" s="218"/>
      <c r="C383" s="219" t="s">
        <v>102</v>
      </c>
      <c r="D383" s="255" t="s">
        <v>108</v>
      </c>
      <c r="E383" s="278" t="s">
        <v>109</v>
      </c>
      <c r="F383" s="256" t="s">
        <v>43</v>
      </c>
      <c r="G383" s="256" t="s">
        <v>44</v>
      </c>
      <c r="H383" s="279" t="s">
        <v>110</v>
      </c>
      <c r="I383" s="218"/>
    </row>
    <row r="384" spans="1:9" ht="18.75" x14ac:dyDescent="0.3">
      <c r="A384" s="218"/>
      <c r="B384" s="218"/>
      <c r="C384" s="271" t="s">
        <v>322</v>
      </c>
      <c r="D384" s="280" t="s">
        <v>323</v>
      </c>
      <c r="E384" s="246" t="s">
        <v>153</v>
      </c>
      <c r="F384" s="281">
        <v>6</v>
      </c>
      <c r="G384" s="282">
        <v>4</v>
      </c>
      <c r="H384" s="275" t="s">
        <v>324</v>
      </c>
      <c r="I384" s="218"/>
    </row>
    <row r="385" spans="1:9" ht="18.75" x14ac:dyDescent="0.3">
      <c r="A385" s="218"/>
      <c r="B385" s="218"/>
      <c r="C385" s="271" t="s">
        <v>325</v>
      </c>
      <c r="D385" s="280" t="s">
        <v>326</v>
      </c>
      <c r="E385" s="246" t="s">
        <v>153</v>
      </c>
      <c r="F385" s="281">
        <v>7</v>
      </c>
      <c r="G385" s="282">
        <v>5</v>
      </c>
      <c r="H385" s="276" t="s">
        <v>324</v>
      </c>
      <c r="I385" s="218"/>
    </row>
    <row r="386" spans="1:9" ht="18.75" x14ac:dyDescent="0.3">
      <c r="A386" s="218"/>
      <c r="B386" s="218"/>
      <c r="C386" s="271" t="s">
        <v>327</v>
      </c>
      <c r="D386" s="280" t="s">
        <v>323</v>
      </c>
      <c r="E386" s="246" t="s">
        <v>161</v>
      </c>
      <c r="F386" s="281">
        <v>8</v>
      </c>
      <c r="G386" s="282">
        <v>8</v>
      </c>
      <c r="H386" s="275" t="s">
        <v>324</v>
      </c>
      <c r="I386" s="218"/>
    </row>
    <row r="387" spans="1:9" ht="18.75" x14ac:dyDescent="0.3">
      <c r="A387" s="218"/>
      <c r="B387" s="218"/>
      <c r="C387" s="271" t="s">
        <v>328</v>
      </c>
      <c r="D387" s="280" t="s">
        <v>326</v>
      </c>
      <c r="E387" s="246" t="s">
        <v>161</v>
      </c>
      <c r="F387" s="281">
        <v>9</v>
      </c>
      <c r="G387" s="282">
        <v>12</v>
      </c>
      <c r="H387" s="276" t="s">
        <v>324</v>
      </c>
      <c r="I387" s="218"/>
    </row>
    <row r="388" spans="1:9" ht="18.75" x14ac:dyDescent="0.3">
      <c r="A388" s="218"/>
      <c r="B388" s="218"/>
      <c r="C388" s="271" t="s">
        <v>329</v>
      </c>
      <c r="D388" s="280" t="s">
        <v>323</v>
      </c>
      <c r="E388" s="246" t="s">
        <v>161</v>
      </c>
      <c r="F388" s="281">
        <v>10</v>
      </c>
      <c r="G388" s="282">
        <v>17</v>
      </c>
      <c r="H388" s="275" t="s">
        <v>324</v>
      </c>
      <c r="I388" s="218"/>
    </row>
    <row r="389" spans="1:9" ht="18.75" x14ac:dyDescent="0.3">
      <c r="A389" s="218"/>
      <c r="B389" s="218"/>
      <c r="C389" s="271" t="s">
        <v>330</v>
      </c>
      <c r="D389" s="280" t="s">
        <v>326</v>
      </c>
      <c r="E389" s="246" t="s">
        <v>161</v>
      </c>
      <c r="F389" s="281">
        <v>11</v>
      </c>
      <c r="G389" s="282">
        <v>20</v>
      </c>
      <c r="H389" s="276" t="s">
        <v>324</v>
      </c>
      <c r="I389" s="218"/>
    </row>
    <row r="390" spans="1:9" ht="18.75" x14ac:dyDescent="0.3">
      <c r="A390" s="218"/>
      <c r="B390" s="218"/>
      <c r="C390" s="271" t="s">
        <v>331</v>
      </c>
      <c r="D390" s="280" t="s">
        <v>323</v>
      </c>
      <c r="E390" s="246" t="s">
        <v>161</v>
      </c>
      <c r="F390" s="281">
        <v>12</v>
      </c>
      <c r="G390" s="282">
        <v>30</v>
      </c>
      <c r="H390" s="275" t="s">
        <v>324</v>
      </c>
      <c r="I390" s="218"/>
    </row>
    <row r="391" spans="1:9" ht="18.75" x14ac:dyDescent="0.3">
      <c r="A391" s="218"/>
      <c r="B391" s="218"/>
      <c r="C391" s="271" t="s">
        <v>332</v>
      </c>
      <c r="D391" s="280" t="s">
        <v>326</v>
      </c>
      <c r="E391" s="246" t="s">
        <v>161</v>
      </c>
      <c r="F391" s="281">
        <v>13</v>
      </c>
      <c r="G391" s="282">
        <v>34</v>
      </c>
      <c r="H391" s="276" t="s">
        <v>324</v>
      </c>
      <c r="I391" s="218"/>
    </row>
    <row r="392" spans="1:9" ht="18.75" x14ac:dyDescent="0.3">
      <c r="A392" s="218"/>
      <c r="B392" s="218"/>
      <c r="C392" s="271" t="s">
        <v>333</v>
      </c>
      <c r="D392" s="280" t="s">
        <v>323</v>
      </c>
      <c r="E392" s="246" t="s">
        <v>161</v>
      </c>
      <c r="F392" s="281">
        <v>14</v>
      </c>
      <c r="G392" s="282">
        <v>44</v>
      </c>
      <c r="H392" s="275" t="s">
        <v>324</v>
      </c>
      <c r="I392" s="218"/>
    </row>
    <row r="393" spans="1:9" ht="18.75" x14ac:dyDescent="0.3">
      <c r="A393" s="218"/>
      <c r="B393" s="218"/>
      <c r="C393" s="271" t="s">
        <v>334</v>
      </c>
      <c r="D393" s="280" t="s">
        <v>326</v>
      </c>
      <c r="E393" s="246" t="s">
        <v>161</v>
      </c>
      <c r="F393" s="281">
        <v>15</v>
      </c>
      <c r="G393" s="282">
        <v>57</v>
      </c>
      <c r="H393" s="276" t="s">
        <v>324</v>
      </c>
      <c r="I393" s="218"/>
    </row>
    <row r="394" spans="1:9" ht="18.75" x14ac:dyDescent="0.3">
      <c r="A394" s="218"/>
      <c r="B394" s="218"/>
      <c r="C394" s="271" t="s">
        <v>335</v>
      </c>
      <c r="D394" s="280" t="s">
        <v>323</v>
      </c>
      <c r="E394" s="246" t="s">
        <v>161</v>
      </c>
      <c r="F394" s="281">
        <v>16</v>
      </c>
      <c r="G394" s="282">
        <v>73</v>
      </c>
      <c r="H394" s="275" t="s">
        <v>324</v>
      </c>
      <c r="I394" s="218"/>
    </row>
    <row r="395" spans="1:9" ht="18.75" x14ac:dyDescent="0.3">
      <c r="A395" s="218"/>
      <c r="B395" s="218"/>
      <c r="C395" s="271" t="s">
        <v>336</v>
      </c>
      <c r="D395" s="280" t="s">
        <v>326</v>
      </c>
      <c r="E395" s="246" t="s">
        <v>161</v>
      </c>
      <c r="F395" s="281">
        <v>17</v>
      </c>
      <c r="G395" s="283">
        <v>76</v>
      </c>
      <c r="H395" s="276" t="s">
        <v>324</v>
      </c>
      <c r="I395" s="218"/>
    </row>
    <row r="396" spans="1:9" ht="18.75" x14ac:dyDescent="0.3">
      <c r="A396" s="218"/>
      <c r="B396" s="218"/>
      <c r="C396" s="271" t="s">
        <v>337</v>
      </c>
      <c r="D396" s="280" t="s">
        <v>323</v>
      </c>
      <c r="E396" s="246" t="s">
        <v>161</v>
      </c>
      <c r="F396" s="281">
        <v>18</v>
      </c>
      <c r="G396" s="282">
        <v>96</v>
      </c>
      <c r="H396" s="275" t="s">
        <v>324</v>
      </c>
      <c r="I396" s="218"/>
    </row>
    <row r="397" spans="1:9" ht="18.75" x14ac:dyDescent="0.3">
      <c r="A397" s="218"/>
      <c r="B397" s="218"/>
      <c r="C397" s="271" t="s">
        <v>338</v>
      </c>
      <c r="D397" s="280" t="s">
        <v>326</v>
      </c>
      <c r="E397" s="246" t="s">
        <v>161</v>
      </c>
      <c r="F397" s="284">
        <v>19</v>
      </c>
      <c r="G397" s="285">
        <v>127</v>
      </c>
      <c r="H397" s="276" t="s">
        <v>324</v>
      </c>
      <c r="I397" s="218"/>
    </row>
    <row r="398" spans="1:9" ht="18.75" x14ac:dyDescent="0.3">
      <c r="A398" s="218"/>
      <c r="B398" s="218"/>
      <c r="C398" s="271" t="s">
        <v>339</v>
      </c>
      <c r="D398" s="280" t="s">
        <v>323</v>
      </c>
      <c r="E398" s="246" t="s">
        <v>161</v>
      </c>
      <c r="F398" s="281">
        <v>20</v>
      </c>
      <c r="G398" s="282">
        <v>152</v>
      </c>
      <c r="H398" s="275" t="s">
        <v>324</v>
      </c>
      <c r="I398" s="218"/>
    </row>
    <row r="399" spans="1:9" ht="18.75" x14ac:dyDescent="0.3">
      <c r="A399" s="218"/>
      <c r="B399" s="218"/>
      <c r="C399" s="271" t="s">
        <v>340</v>
      </c>
      <c r="D399" s="280" t="s">
        <v>326</v>
      </c>
      <c r="E399" s="246" t="s">
        <v>161</v>
      </c>
      <c r="F399" s="281">
        <v>21</v>
      </c>
      <c r="G399" s="286">
        <v>178</v>
      </c>
      <c r="H399" s="276" t="s">
        <v>324</v>
      </c>
      <c r="I399" s="218"/>
    </row>
    <row r="400" spans="1:9" ht="18.75" x14ac:dyDescent="0.3">
      <c r="A400" s="218"/>
      <c r="B400" s="218"/>
      <c r="C400" s="271" t="s">
        <v>341</v>
      </c>
      <c r="D400" s="280" t="s">
        <v>323</v>
      </c>
      <c r="E400" s="246" t="s">
        <v>161</v>
      </c>
      <c r="F400" s="281">
        <v>22</v>
      </c>
      <c r="G400" s="286">
        <v>214</v>
      </c>
      <c r="H400" s="275" t="s">
        <v>324</v>
      </c>
      <c r="I400" s="218"/>
    </row>
    <row r="401" spans="1:9" ht="18.75" x14ac:dyDescent="0.3">
      <c r="A401" s="218"/>
      <c r="B401" s="218"/>
      <c r="C401" s="271" t="s">
        <v>342</v>
      </c>
      <c r="D401" s="280" t="s">
        <v>326</v>
      </c>
      <c r="E401" s="246" t="s">
        <v>161</v>
      </c>
      <c r="F401" s="281">
        <v>23</v>
      </c>
      <c r="G401" s="286">
        <v>233</v>
      </c>
      <c r="H401" s="276" t="s">
        <v>324</v>
      </c>
      <c r="I401" s="218"/>
    </row>
    <row r="402" spans="1:9" ht="18.75" x14ac:dyDescent="0.3">
      <c r="A402" s="218"/>
      <c r="B402" s="218"/>
      <c r="C402" s="271" t="s">
        <v>343</v>
      </c>
      <c r="D402" s="280" t="s">
        <v>323</v>
      </c>
      <c r="E402" s="246" t="s">
        <v>161</v>
      </c>
      <c r="F402" s="281">
        <v>24</v>
      </c>
      <c r="G402" s="286">
        <v>269</v>
      </c>
      <c r="H402" s="275" t="s">
        <v>324</v>
      </c>
      <c r="I402" s="218"/>
    </row>
    <row r="403" spans="1:9" ht="18.75" x14ac:dyDescent="0.3">
      <c r="A403" s="218"/>
      <c r="B403" s="218"/>
      <c r="C403" s="271" t="s">
        <v>344</v>
      </c>
      <c r="D403" s="280" t="s">
        <v>326</v>
      </c>
      <c r="E403" s="246" t="s">
        <v>161</v>
      </c>
      <c r="F403" s="281">
        <v>25</v>
      </c>
      <c r="G403" s="286">
        <v>304</v>
      </c>
      <c r="H403" s="276" t="s">
        <v>324</v>
      </c>
      <c r="I403" s="218"/>
    </row>
    <row r="404" spans="1:9" ht="18.75" x14ac:dyDescent="0.3">
      <c r="A404" s="218"/>
      <c r="B404" s="218"/>
      <c r="C404" s="271" t="s">
        <v>345</v>
      </c>
      <c r="D404" s="280" t="s">
        <v>323</v>
      </c>
      <c r="E404" s="246" t="s">
        <v>161</v>
      </c>
      <c r="F404" s="281">
        <v>26</v>
      </c>
      <c r="G404" s="286">
        <v>340</v>
      </c>
      <c r="H404" s="275" t="s">
        <v>324</v>
      </c>
      <c r="I404" s="218"/>
    </row>
    <row r="405" spans="1:9" ht="18.75" x14ac:dyDescent="0.3">
      <c r="A405" s="218"/>
      <c r="B405" s="218"/>
      <c r="C405" s="271" t="s">
        <v>346</v>
      </c>
      <c r="D405" s="280" t="s">
        <v>326</v>
      </c>
      <c r="E405" s="246" t="s">
        <v>161</v>
      </c>
      <c r="F405" s="281">
        <v>27</v>
      </c>
      <c r="G405" s="286">
        <v>388</v>
      </c>
      <c r="H405" s="276" t="s">
        <v>324</v>
      </c>
      <c r="I405" s="218"/>
    </row>
    <row r="406" spans="1:9" ht="18.75" x14ac:dyDescent="0.3">
      <c r="A406" s="218"/>
      <c r="B406" s="218"/>
      <c r="C406" s="271" t="s">
        <v>347</v>
      </c>
      <c r="D406" s="280" t="s">
        <v>323</v>
      </c>
      <c r="E406" s="246" t="s">
        <v>161</v>
      </c>
      <c r="F406" s="281">
        <v>28</v>
      </c>
      <c r="G406" s="286">
        <v>424</v>
      </c>
      <c r="H406" s="275" t="s">
        <v>324</v>
      </c>
      <c r="I406" s="218"/>
    </row>
    <row r="407" spans="1:9" ht="18.75" x14ac:dyDescent="0.3">
      <c r="A407" s="218"/>
      <c r="B407" s="218"/>
      <c r="C407" s="271" t="s">
        <v>348</v>
      </c>
      <c r="D407" s="280" t="s">
        <v>326</v>
      </c>
      <c r="E407" s="246" t="s">
        <v>161</v>
      </c>
      <c r="F407" s="281">
        <v>29</v>
      </c>
      <c r="G407" s="286">
        <v>472</v>
      </c>
      <c r="H407" s="276" t="s">
        <v>324</v>
      </c>
      <c r="I407" s="218"/>
    </row>
    <row r="408" spans="1:9" ht="18.75" x14ac:dyDescent="0.3">
      <c r="A408" s="218"/>
      <c r="B408" s="218"/>
      <c r="C408" s="271" t="s">
        <v>349</v>
      </c>
      <c r="D408" s="280" t="s">
        <v>323</v>
      </c>
      <c r="E408" s="246" t="s">
        <v>161</v>
      </c>
      <c r="F408" s="281">
        <v>30</v>
      </c>
      <c r="G408" s="286">
        <v>524</v>
      </c>
      <c r="H408" s="275" t="s">
        <v>324</v>
      </c>
      <c r="I408" s="218"/>
    </row>
    <row r="409" spans="1:9" ht="18.75" x14ac:dyDescent="0.3">
      <c r="A409" s="218"/>
      <c r="B409" s="218"/>
      <c r="C409" s="277"/>
      <c r="D409" s="287"/>
      <c r="E409" s="288"/>
      <c r="F409" s="289"/>
      <c r="G409" s="289"/>
      <c r="H409" s="290"/>
      <c r="I409" s="218"/>
    </row>
    <row r="410" spans="1:9" ht="18.75" x14ac:dyDescent="0.3">
      <c r="A410" s="218"/>
      <c r="B410" s="218"/>
      <c r="C410" s="291"/>
      <c r="D410" s="292"/>
      <c r="E410" s="293"/>
      <c r="F410" s="294"/>
      <c r="G410" s="294"/>
      <c r="H410" s="295"/>
      <c r="I410" s="218"/>
    </row>
    <row r="411" spans="1:9" x14ac:dyDescent="0.25">
      <c r="A411" s="218"/>
      <c r="B411" s="218"/>
      <c r="C411" s="238"/>
      <c r="D411" s="238"/>
      <c r="E411" s="238"/>
      <c r="F411" s="238"/>
      <c r="G411" s="238"/>
      <c r="H411" s="238"/>
      <c r="I411" s="218"/>
    </row>
    <row r="412" spans="1:9" x14ac:dyDescent="0.25">
      <c r="A412" s="218"/>
      <c r="B412" s="218"/>
      <c r="C412" s="238"/>
      <c r="D412" s="238"/>
      <c r="E412" s="238"/>
      <c r="F412" s="238"/>
      <c r="G412" s="238"/>
      <c r="H412" s="238"/>
      <c r="I412" s="218"/>
    </row>
    <row r="413" spans="1:9" x14ac:dyDescent="0.25">
      <c r="A413" s="218"/>
      <c r="B413" s="218"/>
      <c r="C413" s="238"/>
      <c r="D413" s="238"/>
      <c r="E413" s="238"/>
      <c r="F413" s="238"/>
      <c r="G413" s="238"/>
      <c r="H413" s="238"/>
      <c r="I413" s="218"/>
    </row>
    <row r="414" spans="1:9" x14ac:dyDescent="0.25">
      <c r="A414" s="218"/>
      <c r="B414" s="218"/>
      <c r="C414" s="561"/>
      <c r="D414" s="561"/>
      <c r="E414" s="561"/>
      <c r="F414" s="561"/>
      <c r="G414" s="561"/>
      <c r="H414" s="561"/>
      <c r="I414" s="218"/>
    </row>
    <row r="415" spans="1:9" ht="18.75" x14ac:dyDescent="0.3">
      <c r="A415" s="218"/>
      <c r="B415" s="218"/>
      <c r="C415" s="219" t="s">
        <v>102</v>
      </c>
      <c r="D415" s="255" t="s">
        <v>108</v>
      </c>
      <c r="E415" s="278" t="s">
        <v>109</v>
      </c>
      <c r="F415" s="613" t="s">
        <v>43</v>
      </c>
      <c r="G415" s="613" t="s">
        <v>44</v>
      </c>
      <c r="H415" s="279" t="s">
        <v>110</v>
      </c>
      <c r="I415" s="218"/>
    </row>
    <row r="416" spans="1:9" ht="18.75" x14ac:dyDescent="0.3">
      <c r="A416" s="218"/>
      <c r="B416" s="218"/>
      <c r="C416" s="614" t="s">
        <v>895</v>
      </c>
      <c r="D416" s="280" t="s">
        <v>894</v>
      </c>
      <c r="E416" s="612" t="s">
        <v>161</v>
      </c>
      <c r="F416" s="304">
        <v>7</v>
      </c>
      <c r="G416" s="305">
        <v>2</v>
      </c>
      <c r="H416" s="302" t="s">
        <v>892</v>
      </c>
      <c r="I416" s="218"/>
    </row>
    <row r="417" spans="1:9" ht="18.75" x14ac:dyDescent="0.3">
      <c r="A417" s="218"/>
      <c r="B417" s="218"/>
      <c r="C417" s="614" t="s">
        <v>896</v>
      </c>
      <c r="D417" s="280" t="s">
        <v>893</v>
      </c>
      <c r="E417" s="612" t="s">
        <v>161</v>
      </c>
      <c r="F417" s="304">
        <v>8</v>
      </c>
      <c r="G417" s="305">
        <v>2</v>
      </c>
      <c r="H417" s="302" t="s">
        <v>892</v>
      </c>
      <c r="I417" s="218"/>
    </row>
    <row r="418" spans="1:9" ht="18.75" x14ac:dyDescent="0.3">
      <c r="A418" s="218"/>
      <c r="B418" s="218"/>
      <c r="C418" s="614" t="s">
        <v>897</v>
      </c>
      <c r="D418" s="280" t="s">
        <v>894</v>
      </c>
      <c r="E418" s="612" t="s">
        <v>161</v>
      </c>
      <c r="F418" s="304">
        <v>9</v>
      </c>
      <c r="G418" s="305">
        <v>2</v>
      </c>
      <c r="H418" s="302" t="s">
        <v>892</v>
      </c>
      <c r="I418" s="218"/>
    </row>
    <row r="419" spans="1:9" ht="18.75" x14ac:dyDescent="0.3">
      <c r="A419" s="218"/>
      <c r="B419" s="218"/>
      <c r="C419" s="614" t="s">
        <v>898</v>
      </c>
      <c r="D419" s="280" t="s">
        <v>893</v>
      </c>
      <c r="E419" s="612" t="s">
        <v>161</v>
      </c>
      <c r="F419" s="304">
        <v>10</v>
      </c>
      <c r="G419" s="305">
        <v>2</v>
      </c>
      <c r="H419" s="302" t="s">
        <v>892</v>
      </c>
      <c r="I419" s="218"/>
    </row>
    <row r="420" spans="1:9" ht="18.75" x14ac:dyDescent="0.3">
      <c r="A420" s="218"/>
      <c r="B420" s="218"/>
      <c r="C420" s="614" t="s">
        <v>899</v>
      </c>
      <c r="D420" s="280" t="s">
        <v>894</v>
      </c>
      <c r="E420" s="612" t="s">
        <v>161</v>
      </c>
      <c r="F420" s="304">
        <v>11</v>
      </c>
      <c r="G420" s="305">
        <v>4</v>
      </c>
      <c r="H420" s="302" t="s">
        <v>892</v>
      </c>
      <c r="I420" s="218"/>
    </row>
    <row r="421" spans="1:9" ht="18.75" x14ac:dyDescent="0.3">
      <c r="A421" s="218"/>
      <c r="B421" s="218"/>
      <c r="C421" s="614" t="s">
        <v>900</v>
      </c>
      <c r="D421" s="280" t="s">
        <v>893</v>
      </c>
      <c r="E421" s="612" t="s">
        <v>161</v>
      </c>
      <c r="F421" s="304">
        <v>12</v>
      </c>
      <c r="G421" s="305">
        <v>4</v>
      </c>
      <c r="H421" s="302" t="s">
        <v>892</v>
      </c>
      <c r="I421" s="218"/>
    </row>
    <row r="422" spans="1:9" ht="18.75" x14ac:dyDescent="0.3">
      <c r="A422" s="218"/>
      <c r="B422" s="218"/>
      <c r="C422" s="614" t="s">
        <v>901</v>
      </c>
      <c r="D422" s="280" t="s">
        <v>894</v>
      </c>
      <c r="E422" s="612" t="s">
        <v>161</v>
      </c>
      <c r="F422" s="304">
        <v>13</v>
      </c>
      <c r="G422" s="305">
        <v>5</v>
      </c>
      <c r="H422" s="302" t="s">
        <v>892</v>
      </c>
      <c r="I422" s="218"/>
    </row>
    <row r="423" spans="1:9" ht="18.75" x14ac:dyDescent="0.3">
      <c r="A423" s="218"/>
      <c r="B423" s="218"/>
      <c r="C423" s="614" t="s">
        <v>902</v>
      </c>
      <c r="D423" s="280" t="s">
        <v>893</v>
      </c>
      <c r="E423" s="612" t="s">
        <v>161</v>
      </c>
      <c r="F423" s="304">
        <v>14</v>
      </c>
      <c r="G423" s="305">
        <v>6</v>
      </c>
      <c r="H423" s="302" t="s">
        <v>892</v>
      </c>
      <c r="I423" s="218"/>
    </row>
    <row r="424" spans="1:9" ht="18.75" x14ac:dyDescent="0.3">
      <c r="A424" s="218"/>
      <c r="B424" s="218"/>
      <c r="C424" s="614" t="s">
        <v>903</v>
      </c>
      <c r="D424" s="280" t="s">
        <v>894</v>
      </c>
      <c r="E424" s="612" t="s">
        <v>161</v>
      </c>
      <c r="F424" s="304">
        <v>15</v>
      </c>
      <c r="G424" s="305">
        <v>7</v>
      </c>
      <c r="H424" s="302" t="s">
        <v>892</v>
      </c>
      <c r="I424" s="218"/>
    </row>
    <row r="425" spans="1:9" ht="18.75" x14ac:dyDescent="0.3">
      <c r="A425" s="218"/>
      <c r="B425" s="218"/>
      <c r="C425" s="614" t="s">
        <v>904</v>
      </c>
      <c r="D425" s="280" t="s">
        <v>893</v>
      </c>
      <c r="E425" s="612" t="s">
        <v>161</v>
      </c>
      <c r="F425" s="304">
        <v>16</v>
      </c>
      <c r="G425" s="305">
        <v>8</v>
      </c>
      <c r="H425" s="302" t="s">
        <v>892</v>
      </c>
      <c r="I425" s="218"/>
    </row>
    <row r="426" spans="1:9" ht="18.75" x14ac:dyDescent="0.3">
      <c r="A426" s="218"/>
      <c r="B426" s="218"/>
      <c r="C426" s="614" t="s">
        <v>905</v>
      </c>
      <c r="D426" s="280" t="s">
        <v>894</v>
      </c>
      <c r="E426" s="612" t="s">
        <v>161</v>
      </c>
      <c r="F426" s="304">
        <v>17</v>
      </c>
      <c r="G426" s="305">
        <v>9</v>
      </c>
      <c r="H426" s="302" t="s">
        <v>892</v>
      </c>
      <c r="I426" s="218"/>
    </row>
    <row r="427" spans="1:9" ht="18.75" x14ac:dyDescent="0.3">
      <c r="A427" s="218"/>
      <c r="B427" s="218"/>
      <c r="C427" s="614" t="s">
        <v>906</v>
      </c>
      <c r="D427" s="280" t="s">
        <v>893</v>
      </c>
      <c r="E427" s="612" t="s">
        <v>161</v>
      </c>
      <c r="F427" s="304">
        <v>18</v>
      </c>
      <c r="G427" s="305">
        <v>10</v>
      </c>
      <c r="H427" s="302" t="s">
        <v>892</v>
      </c>
      <c r="I427" s="218"/>
    </row>
    <row r="428" spans="1:9" ht="18.75" x14ac:dyDescent="0.3">
      <c r="A428" s="218"/>
      <c r="B428" s="218"/>
      <c r="C428" s="614" t="s">
        <v>907</v>
      </c>
      <c r="D428" s="280" t="s">
        <v>894</v>
      </c>
      <c r="E428" s="612" t="s">
        <v>161</v>
      </c>
      <c r="F428" s="304">
        <v>19</v>
      </c>
      <c r="G428" s="305">
        <v>11</v>
      </c>
      <c r="H428" s="302" t="s">
        <v>892</v>
      </c>
      <c r="I428" s="218"/>
    </row>
    <row r="429" spans="1:9" ht="18.75" x14ac:dyDescent="0.3">
      <c r="A429" s="218"/>
      <c r="B429" s="218"/>
      <c r="C429" s="614" t="s">
        <v>908</v>
      </c>
      <c r="D429" s="280" t="s">
        <v>893</v>
      </c>
      <c r="E429" s="612" t="s">
        <v>161</v>
      </c>
      <c r="F429" s="304">
        <v>20</v>
      </c>
      <c r="G429" s="305">
        <v>12</v>
      </c>
      <c r="H429" s="302" t="s">
        <v>892</v>
      </c>
      <c r="I429" s="218"/>
    </row>
    <row r="430" spans="1:9" ht="18.75" x14ac:dyDescent="0.3">
      <c r="A430" s="218"/>
      <c r="B430" s="218"/>
      <c r="C430" s="614" t="s">
        <v>909</v>
      </c>
      <c r="D430" s="280" t="s">
        <v>894</v>
      </c>
      <c r="E430" s="612" t="s">
        <v>161</v>
      </c>
      <c r="F430" s="304">
        <v>21</v>
      </c>
      <c r="G430" s="305">
        <v>13</v>
      </c>
      <c r="H430" s="302" t="s">
        <v>892</v>
      </c>
      <c r="I430" s="218"/>
    </row>
    <row r="431" spans="1:9" ht="18.75" x14ac:dyDescent="0.3">
      <c r="A431" s="218"/>
      <c r="B431" s="218"/>
      <c r="C431" s="614" t="s">
        <v>910</v>
      </c>
      <c r="D431" s="280" t="s">
        <v>893</v>
      </c>
      <c r="E431" s="612" t="s">
        <v>161</v>
      </c>
      <c r="F431" s="304">
        <v>22</v>
      </c>
      <c r="G431" s="305">
        <v>14</v>
      </c>
      <c r="H431" s="302" t="s">
        <v>892</v>
      </c>
      <c r="I431" s="218"/>
    </row>
    <row r="432" spans="1:9" ht="18.75" x14ac:dyDescent="0.3">
      <c r="A432" s="218"/>
      <c r="B432" s="218"/>
      <c r="C432" s="614" t="s">
        <v>911</v>
      </c>
      <c r="D432" s="280" t="s">
        <v>894</v>
      </c>
      <c r="E432" s="612" t="s">
        <v>161</v>
      </c>
      <c r="F432" s="304">
        <v>23</v>
      </c>
      <c r="G432" s="305">
        <v>16</v>
      </c>
      <c r="H432" s="302" t="s">
        <v>892</v>
      </c>
      <c r="I432" s="218"/>
    </row>
    <row r="433" spans="1:9" ht="18.75" x14ac:dyDescent="0.3">
      <c r="A433" s="218"/>
      <c r="B433" s="218"/>
      <c r="C433" s="614" t="s">
        <v>912</v>
      </c>
      <c r="D433" s="280" t="s">
        <v>893</v>
      </c>
      <c r="E433" s="612" t="s">
        <v>161</v>
      </c>
      <c r="F433" s="304">
        <v>24</v>
      </c>
      <c r="G433" s="305">
        <v>17</v>
      </c>
      <c r="H433" s="302" t="s">
        <v>892</v>
      </c>
      <c r="I433" s="218"/>
    </row>
    <row r="434" spans="1:9" ht="18.75" x14ac:dyDescent="0.3">
      <c r="A434" s="218"/>
      <c r="B434" s="218"/>
      <c r="C434" s="614" t="s">
        <v>913</v>
      </c>
      <c r="D434" s="280" t="s">
        <v>894</v>
      </c>
      <c r="E434" s="612" t="s">
        <v>161</v>
      </c>
      <c r="F434" s="304">
        <v>25</v>
      </c>
      <c r="G434" s="305">
        <v>18</v>
      </c>
      <c r="H434" s="302" t="s">
        <v>892</v>
      </c>
      <c r="I434" s="218"/>
    </row>
    <row r="435" spans="1:9" ht="18.75" x14ac:dyDescent="0.3">
      <c r="A435" s="218"/>
      <c r="B435" s="218"/>
      <c r="C435" s="614" t="s">
        <v>914</v>
      </c>
      <c r="D435" s="280" t="s">
        <v>893</v>
      </c>
      <c r="E435" s="612" t="s">
        <v>161</v>
      </c>
      <c r="F435" s="304">
        <v>26</v>
      </c>
      <c r="G435" s="305">
        <v>20</v>
      </c>
      <c r="H435" s="302" t="s">
        <v>892</v>
      </c>
      <c r="I435" s="218"/>
    </row>
    <row r="436" spans="1:9" ht="18.75" x14ac:dyDescent="0.3">
      <c r="A436" s="218"/>
      <c r="B436" s="218"/>
      <c r="C436" s="614" t="s">
        <v>915</v>
      </c>
      <c r="D436" s="280" t="s">
        <v>894</v>
      </c>
      <c r="E436" s="612" t="s">
        <v>161</v>
      </c>
      <c r="F436" s="304">
        <v>27</v>
      </c>
      <c r="G436" s="305">
        <v>21</v>
      </c>
      <c r="H436" s="302" t="s">
        <v>892</v>
      </c>
      <c r="I436" s="218"/>
    </row>
    <row r="437" spans="1:9" ht="18.75" x14ac:dyDescent="0.3">
      <c r="A437" s="218"/>
      <c r="B437" s="218"/>
      <c r="C437" s="614" t="s">
        <v>916</v>
      </c>
      <c r="D437" s="280" t="s">
        <v>893</v>
      </c>
      <c r="E437" s="612" t="s">
        <v>161</v>
      </c>
      <c r="F437" s="304">
        <v>28</v>
      </c>
      <c r="G437" s="305">
        <v>23</v>
      </c>
      <c r="H437" s="302" t="s">
        <v>892</v>
      </c>
      <c r="I437" s="218"/>
    </row>
    <row r="438" spans="1:9" ht="18.75" x14ac:dyDescent="0.3">
      <c r="A438" s="218"/>
      <c r="B438" s="218"/>
      <c r="C438" s="614" t="s">
        <v>917</v>
      </c>
      <c r="D438" s="280" t="s">
        <v>894</v>
      </c>
      <c r="E438" s="612" t="s">
        <v>161</v>
      </c>
      <c r="F438" s="304">
        <v>29</v>
      </c>
      <c r="G438" s="305">
        <v>24</v>
      </c>
      <c r="H438" s="302" t="s">
        <v>892</v>
      </c>
      <c r="I438" s="218"/>
    </row>
    <row r="439" spans="1:9" ht="18.75" x14ac:dyDescent="0.3">
      <c r="A439" s="218"/>
      <c r="B439" s="218"/>
      <c r="C439" s="614" t="s">
        <v>918</v>
      </c>
      <c r="D439" s="280" t="s">
        <v>893</v>
      </c>
      <c r="E439" s="612" t="s">
        <v>161</v>
      </c>
      <c r="F439" s="304">
        <v>30</v>
      </c>
      <c r="G439" s="305">
        <v>26</v>
      </c>
      <c r="H439" s="302" t="s">
        <v>892</v>
      </c>
      <c r="I439" s="218"/>
    </row>
    <row r="440" spans="1:9" ht="18.75" x14ac:dyDescent="0.3">
      <c r="A440" s="218"/>
      <c r="B440" s="218"/>
      <c r="C440" s="614" t="s">
        <v>919</v>
      </c>
      <c r="D440" s="280" t="s">
        <v>894</v>
      </c>
      <c r="E440" s="612" t="s">
        <v>161</v>
      </c>
      <c r="F440" s="304">
        <v>31</v>
      </c>
      <c r="G440" s="305">
        <v>27</v>
      </c>
      <c r="H440" s="302" t="s">
        <v>892</v>
      </c>
      <c r="I440" s="218"/>
    </row>
    <row r="441" spans="1:9" ht="18.75" x14ac:dyDescent="0.3">
      <c r="A441" s="218"/>
      <c r="B441" s="218"/>
      <c r="C441" s="614" t="s">
        <v>920</v>
      </c>
      <c r="D441" s="280" t="s">
        <v>893</v>
      </c>
      <c r="E441" s="612" t="s">
        <v>161</v>
      </c>
      <c r="F441" s="304">
        <v>32</v>
      </c>
      <c r="G441" s="305">
        <v>28</v>
      </c>
      <c r="H441" s="302" t="s">
        <v>892</v>
      </c>
      <c r="I441" s="218"/>
    </row>
    <row r="442" spans="1:9" ht="18.75" x14ac:dyDescent="0.3">
      <c r="A442" s="218"/>
      <c r="B442" s="218"/>
      <c r="C442" s="614" t="s">
        <v>921</v>
      </c>
      <c r="D442" s="280" t="s">
        <v>894</v>
      </c>
      <c r="E442" s="612" t="s">
        <v>161</v>
      </c>
      <c r="F442" s="304">
        <v>33</v>
      </c>
      <c r="G442" s="305">
        <v>30</v>
      </c>
      <c r="H442" s="302" t="s">
        <v>892</v>
      </c>
      <c r="I442" s="218"/>
    </row>
    <row r="443" spans="1:9" ht="18.75" x14ac:dyDescent="0.3">
      <c r="A443" s="218"/>
      <c r="B443" s="218"/>
      <c r="C443" s="614" t="s">
        <v>922</v>
      </c>
      <c r="D443" s="280" t="s">
        <v>893</v>
      </c>
      <c r="E443" s="612" t="s">
        <v>161</v>
      </c>
      <c r="F443" s="304">
        <v>34</v>
      </c>
      <c r="G443" s="305">
        <v>31</v>
      </c>
      <c r="H443" s="302" t="s">
        <v>892</v>
      </c>
      <c r="I443" s="218"/>
    </row>
    <row r="444" spans="1:9" ht="18.75" x14ac:dyDescent="0.3">
      <c r="A444" s="218"/>
      <c r="B444" s="218"/>
      <c r="C444" s="614" t="s">
        <v>923</v>
      </c>
      <c r="D444" s="280" t="s">
        <v>894</v>
      </c>
      <c r="E444" s="612" t="s">
        <v>161</v>
      </c>
      <c r="F444" s="304">
        <v>35</v>
      </c>
      <c r="G444" s="305">
        <v>33</v>
      </c>
      <c r="H444" s="302" t="s">
        <v>892</v>
      </c>
      <c r="I444" s="218"/>
    </row>
    <row r="445" spans="1:9" ht="18.75" x14ac:dyDescent="0.3">
      <c r="A445" s="218"/>
      <c r="B445" s="218"/>
      <c r="C445" s="614" t="s">
        <v>924</v>
      </c>
      <c r="D445" s="280" t="s">
        <v>893</v>
      </c>
      <c r="E445" s="612" t="s">
        <v>161</v>
      </c>
      <c r="F445" s="304">
        <v>36</v>
      </c>
      <c r="G445" s="305">
        <v>34</v>
      </c>
      <c r="H445" s="302" t="s">
        <v>892</v>
      </c>
      <c r="I445" s="218"/>
    </row>
    <row r="446" spans="1:9" ht="18.75" x14ac:dyDescent="0.3">
      <c r="A446" s="218"/>
      <c r="B446" s="218"/>
      <c r="C446" s="614" t="s">
        <v>925</v>
      </c>
      <c r="D446" s="280" t="s">
        <v>894</v>
      </c>
      <c r="E446" s="612" t="s">
        <v>161</v>
      </c>
      <c r="F446" s="304">
        <v>37</v>
      </c>
      <c r="G446" s="305">
        <v>36</v>
      </c>
      <c r="H446" s="302" t="s">
        <v>892</v>
      </c>
      <c r="I446" s="218"/>
    </row>
    <row r="447" spans="1:9" ht="18.75" x14ac:dyDescent="0.3">
      <c r="A447" s="218"/>
      <c r="B447" s="218"/>
      <c r="C447" s="614" t="s">
        <v>926</v>
      </c>
      <c r="D447" s="280" t="s">
        <v>893</v>
      </c>
      <c r="E447" s="612" t="s">
        <v>161</v>
      </c>
      <c r="F447" s="304">
        <v>38</v>
      </c>
      <c r="G447" s="305">
        <v>37</v>
      </c>
      <c r="H447" s="302" t="s">
        <v>892</v>
      </c>
      <c r="I447" s="218"/>
    </row>
    <row r="448" spans="1:9" ht="18.75" x14ac:dyDescent="0.3">
      <c r="A448" s="218"/>
      <c r="B448" s="218"/>
      <c r="C448" s="614" t="s">
        <v>927</v>
      </c>
      <c r="D448" s="280" t="s">
        <v>894</v>
      </c>
      <c r="E448" s="612" t="s">
        <v>161</v>
      </c>
      <c r="F448" s="304">
        <v>39</v>
      </c>
      <c r="G448" s="305">
        <v>39</v>
      </c>
      <c r="H448" s="302" t="s">
        <v>892</v>
      </c>
      <c r="I448" s="218"/>
    </row>
    <row r="449" spans="1:9" ht="18.75" x14ac:dyDescent="0.3">
      <c r="A449" s="218"/>
      <c r="B449" s="218"/>
      <c r="C449" s="614" t="s">
        <v>928</v>
      </c>
      <c r="D449" s="280" t="s">
        <v>893</v>
      </c>
      <c r="E449" s="612" t="s">
        <v>161</v>
      </c>
      <c r="F449" s="304">
        <v>40</v>
      </c>
      <c r="G449" s="305">
        <v>40</v>
      </c>
      <c r="H449" s="302" t="s">
        <v>892</v>
      </c>
      <c r="I449" s="218"/>
    </row>
    <row r="450" spans="1:9" ht="18.75" x14ac:dyDescent="0.3">
      <c r="A450" s="218"/>
      <c r="B450" s="218"/>
      <c r="C450" s="614" t="s">
        <v>929</v>
      </c>
      <c r="D450" s="280" t="s">
        <v>894</v>
      </c>
      <c r="E450" s="612" t="s">
        <v>161</v>
      </c>
      <c r="F450" s="304">
        <v>41</v>
      </c>
      <c r="G450" s="305">
        <v>42</v>
      </c>
      <c r="H450" s="302" t="s">
        <v>892</v>
      </c>
      <c r="I450" s="218"/>
    </row>
    <row r="451" spans="1:9" ht="18.75" x14ac:dyDescent="0.3">
      <c r="A451" s="218"/>
      <c r="B451" s="218"/>
      <c r="C451" s="614" t="s">
        <v>930</v>
      </c>
      <c r="D451" s="280" t="s">
        <v>893</v>
      </c>
      <c r="E451" s="612" t="s">
        <v>161</v>
      </c>
      <c r="F451" s="304">
        <v>42</v>
      </c>
      <c r="G451" s="305">
        <v>42</v>
      </c>
      <c r="H451" s="302" t="s">
        <v>892</v>
      </c>
      <c r="I451" s="218"/>
    </row>
    <row r="452" spans="1:9" ht="18.75" x14ac:dyDescent="0.3">
      <c r="A452" s="218"/>
      <c r="B452" s="218"/>
      <c r="C452" s="614" t="s">
        <v>931</v>
      </c>
      <c r="D452" s="280" t="s">
        <v>894</v>
      </c>
      <c r="E452" s="612" t="s">
        <v>161</v>
      </c>
      <c r="F452" s="304">
        <v>43</v>
      </c>
      <c r="G452" s="305">
        <v>48</v>
      </c>
      <c r="H452" s="302" t="s">
        <v>892</v>
      </c>
      <c r="I452" s="218"/>
    </row>
    <row r="453" spans="1:9" ht="18.75" x14ac:dyDescent="0.3">
      <c r="A453" s="218"/>
      <c r="B453" s="218"/>
      <c r="C453" s="614" t="s">
        <v>932</v>
      </c>
      <c r="D453" s="280" t="s">
        <v>893</v>
      </c>
      <c r="E453" s="612" t="s">
        <v>161</v>
      </c>
      <c r="F453" s="304">
        <v>44</v>
      </c>
      <c r="G453" s="305">
        <v>49</v>
      </c>
      <c r="H453" s="302" t="s">
        <v>892</v>
      </c>
      <c r="I453" s="218"/>
    </row>
    <row r="454" spans="1:9" ht="18.75" x14ac:dyDescent="0.3">
      <c r="A454" s="218"/>
      <c r="B454" s="218"/>
      <c r="C454" s="614" t="s">
        <v>933</v>
      </c>
      <c r="D454" s="280" t="s">
        <v>894</v>
      </c>
      <c r="E454" s="612" t="s">
        <v>161</v>
      </c>
      <c r="F454" s="304">
        <v>45</v>
      </c>
      <c r="G454" s="305">
        <v>51</v>
      </c>
      <c r="H454" s="302" t="s">
        <v>892</v>
      </c>
      <c r="I454" s="218"/>
    </row>
    <row r="455" spans="1:9" ht="18.75" x14ac:dyDescent="0.3">
      <c r="A455" s="218"/>
      <c r="B455" s="218"/>
      <c r="C455" s="614" t="s">
        <v>934</v>
      </c>
      <c r="D455" s="615" t="s">
        <v>939</v>
      </c>
      <c r="E455" s="612" t="s">
        <v>161</v>
      </c>
      <c r="F455" s="616">
        <v>46</v>
      </c>
      <c r="G455" s="617">
        <v>52</v>
      </c>
      <c r="H455" s="302" t="s">
        <v>892</v>
      </c>
      <c r="I455" s="218"/>
    </row>
    <row r="456" spans="1:9" ht="18.75" x14ac:dyDescent="0.3">
      <c r="A456" s="218"/>
      <c r="B456" s="218"/>
      <c r="C456" s="614" t="s">
        <v>935</v>
      </c>
      <c r="D456" s="615" t="s">
        <v>939</v>
      </c>
      <c r="E456" s="612" t="s">
        <v>161</v>
      </c>
      <c r="F456" s="616">
        <v>47</v>
      </c>
      <c r="G456" s="617">
        <v>57</v>
      </c>
      <c r="H456" s="302" t="s">
        <v>892</v>
      </c>
      <c r="I456" s="218"/>
    </row>
    <row r="457" spans="1:9" ht="18.75" x14ac:dyDescent="0.3">
      <c r="A457" s="218"/>
      <c r="B457" s="218"/>
      <c r="C457" s="614" t="s">
        <v>936</v>
      </c>
      <c r="D457" s="615" t="s">
        <v>939</v>
      </c>
      <c r="E457" s="612" t="s">
        <v>161</v>
      </c>
      <c r="F457" s="616">
        <v>48</v>
      </c>
      <c r="G457" s="617">
        <v>58</v>
      </c>
      <c r="H457" s="302" t="s">
        <v>892</v>
      </c>
      <c r="I457" s="218"/>
    </row>
    <row r="458" spans="1:9" ht="18.75" x14ac:dyDescent="0.3">
      <c r="A458" s="218"/>
      <c r="B458" s="218"/>
      <c r="C458" s="614" t="s">
        <v>937</v>
      </c>
      <c r="D458" s="615" t="s">
        <v>939</v>
      </c>
      <c r="E458" s="612" t="s">
        <v>161</v>
      </c>
      <c r="F458" s="616">
        <v>49</v>
      </c>
      <c r="G458" s="617">
        <v>59</v>
      </c>
      <c r="H458" s="302" t="s">
        <v>892</v>
      </c>
      <c r="I458" s="218"/>
    </row>
    <row r="459" spans="1:9" ht="18.75" x14ac:dyDescent="0.3">
      <c r="A459" s="218"/>
      <c r="B459" s="218"/>
      <c r="C459" s="614" t="s">
        <v>938</v>
      </c>
      <c r="D459" s="615" t="s">
        <v>939</v>
      </c>
      <c r="E459" s="612" t="s">
        <v>161</v>
      </c>
      <c r="F459" s="616">
        <v>50</v>
      </c>
      <c r="G459" s="617">
        <v>60</v>
      </c>
      <c r="H459" s="302" t="s">
        <v>892</v>
      </c>
      <c r="I459" s="218"/>
    </row>
    <row r="460" spans="1:9" ht="18.75" x14ac:dyDescent="0.3">
      <c r="A460" s="218"/>
      <c r="B460" s="218"/>
      <c r="C460" s="277"/>
      <c r="D460" s="287"/>
      <c r="E460" s="288"/>
      <c r="F460" s="289"/>
      <c r="G460" s="289"/>
      <c r="H460" s="290"/>
      <c r="I460" s="218"/>
    </row>
    <row r="461" spans="1:9" x14ac:dyDescent="0.25">
      <c r="A461" s="218"/>
      <c r="B461" s="218"/>
      <c r="C461" s="561"/>
      <c r="D461" s="561"/>
      <c r="E461" s="561"/>
      <c r="F461" s="561"/>
      <c r="G461" s="561"/>
      <c r="H461" s="561"/>
      <c r="I461" s="218"/>
    </row>
    <row r="462" spans="1:9" x14ac:dyDescent="0.25">
      <c r="A462" s="218"/>
      <c r="B462" s="218"/>
      <c r="C462" s="561"/>
      <c r="D462" s="561"/>
      <c r="E462" s="561"/>
      <c r="F462" s="561"/>
      <c r="G462" s="561"/>
      <c r="H462" s="561"/>
      <c r="I462" s="218"/>
    </row>
    <row r="463" spans="1:9" x14ac:dyDescent="0.25">
      <c r="A463" s="218"/>
      <c r="B463" s="218"/>
      <c r="C463" s="561"/>
      <c r="D463" s="561"/>
      <c r="E463" s="561"/>
      <c r="F463" s="561"/>
      <c r="G463" s="561"/>
      <c r="H463" s="561"/>
      <c r="I463" s="218"/>
    </row>
    <row r="464" spans="1:9" x14ac:dyDescent="0.25">
      <c r="A464" s="218"/>
      <c r="B464" s="218"/>
      <c r="C464" s="561"/>
      <c r="D464" s="561"/>
      <c r="E464" s="561"/>
      <c r="F464" s="561"/>
      <c r="G464" s="561"/>
      <c r="H464" s="561"/>
      <c r="I464" s="218"/>
    </row>
    <row r="465" spans="1:9" x14ac:dyDescent="0.25">
      <c r="A465" s="218"/>
      <c r="B465" s="218"/>
      <c r="C465" s="561"/>
      <c r="D465" s="561"/>
      <c r="E465" s="561"/>
      <c r="F465" s="561"/>
      <c r="G465" s="561"/>
      <c r="H465" s="561"/>
      <c r="I465" s="218"/>
    </row>
    <row r="466" spans="1:9" ht="18.75" x14ac:dyDescent="0.3">
      <c r="A466" s="218"/>
      <c r="B466" s="218"/>
      <c r="C466" s="219" t="s">
        <v>102</v>
      </c>
      <c r="D466" s="255" t="s">
        <v>108</v>
      </c>
      <c r="E466" s="278" t="s">
        <v>109</v>
      </c>
      <c r="F466" s="613" t="s">
        <v>43</v>
      </c>
      <c r="G466" s="613" t="s">
        <v>44</v>
      </c>
      <c r="H466" s="279" t="s">
        <v>110</v>
      </c>
      <c r="I466" s="218"/>
    </row>
    <row r="467" spans="1:9" ht="18.75" x14ac:dyDescent="0.3">
      <c r="A467" s="218"/>
      <c r="B467" s="218"/>
      <c r="C467" s="614" t="s">
        <v>943</v>
      </c>
      <c r="D467" s="280" t="s">
        <v>941</v>
      </c>
      <c r="E467" s="612" t="s">
        <v>161</v>
      </c>
      <c r="F467" s="304">
        <v>12</v>
      </c>
      <c r="G467" s="305">
        <v>3</v>
      </c>
      <c r="H467" s="302" t="s">
        <v>942</v>
      </c>
      <c r="I467" s="218"/>
    </row>
    <row r="468" spans="1:9" ht="18.75" x14ac:dyDescent="0.3">
      <c r="A468" s="218"/>
      <c r="B468" s="218"/>
      <c r="C468" s="614" t="s">
        <v>944</v>
      </c>
      <c r="D468" s="280" t="s">
        <v>940</v>
      </c>
      <c r="E468" s="612" t="s">
        <v>161</v>
      </c>
      <c r="F468" s="304">
        <v>13</v>
      </c>
      <c r="G468" s="305">
        <v>3</v>
      </c>
      <c r="H468" s="302" t="s">
        <v>942</v>
      </c>
      <c r="I468" s="218"/>
    </row>
    <row r="469" spans="1:9" ht="18.75" x14ac:dyDescent="0.3">
      <c r="A469" s="218"/>
      <c r="B469" s="218"/>
      <c r="C469" s="614" t="s">
        <v>945</v>
      </c>
      <c r="D469" s="280" t="s">
        <v>941</v>
      </c>
      <c r="E469" s="612" t="s">
        <v>161</v>
      </c>
      <c r="F469" s="304">
        <v>14</v>
      </c>
      <c r="G469" s="305">
        <v>3</v>
      </c>
      <c r="H469" s="302" t="s">
        <v>942</v>
      </c>
      <c r="I469" s="218"/>
    </row>
    <row r="470" spans="1:9" ht="18.75" x14ac:dyDescent="0.3">
      <c r="A470" s="218"/>
      <c r="B470" s="218"/>
      <c r="C470" s="614" t="s">
        <v>946</v>
      </c>
      <c r="D470" s="280" t="s">
        <v>940</v>
      </c>
      <c r="E470" s="612" t="s">
        <v>161</v>
      </c>
      <c r="F470" s="304">
        <v>15</v>
      </c>
      <c r="G470" s="305">
        <v>3</v>
      </c>
      <c r="H470" s="302" t="s">
        <v>942</v>
      </c>
      <c r="I470" s="218"/>
    </row>
    <row r="471" spans="1:9" ht="18.75" x14ac:dyDescent="0.3">
      <c r="A471" s="218"/>
      <c r="B471" s="218"/>
      <c r="C471" s="614" t="s">
        <v>947</v>
      </c>
      <c r="D471" s="280" t="s">
        <v>941</v>
      </c>
      <c r="E471" s="612" t="s">
        <v>161</v>
      </c>
      <c r="F471" s="304">
        <v>16</v>
      </c>
      <c r="G471" s="305">
        <v>5</v>
      </c>
      <c r="H471" s="302" t="s">
        <v>942</v>
      </c>
      <c r="I471" s="218"/>
    </row>
    <row r="472" spans="1:9" ht="18.75" x14ac:dyDescent="0.3">
      <c r="A472" s="218"/>
      <c r="B472" s="218"/>
      <c r="C472" s="614" t="s">
        <v>948</v>
      </c>
      <c r="D472" s="280" t="s">
        <v>940</v>
      </c>
      <c r="E472" s="612" t="s">
        <v>161</v>
      </c>
      <c r="F472" s="304">
        <v>17</v>
      </c>
      <c r="G472" s="305">
        <v>5</v>
      </c>
      <c r="H472" s="302" t="s">
        <v>942</v>
      </c>
      <c r="I472" s="218"/>
    </row>
    <row r="473" spans="1:9" ht="18.75" x14ac:dyDescent="0.3">
      <c r="A473" s="218"/>
      <c r="B473" s="218"/>
      <c r="C473" s="614" t="s">
        <v>949</v>
      </c>
      <c r="D473" s="280" t="s">
        <v>941</v>
      </c>
      <c r="E473" s="612" t="s">
        <v>161</v>
      </c>
      <c r="F473" s="304">
        <v>18</v>
      </c>
      <c r="G473" s="305">
        <v>6</v>
      </c>
      <c r="H473" s="302" t="s">
        <v>942</v>
      </c>
      <c r="I473" s="218"/>
    </row>
    <row r="474" spans="1:9" ht="18.75" x14ac:dyDescent="0.3">
      <c r="A474" s="218"/>
      <c r="B474" s="218"/>
      <c r="C474" s="614" t="s">
        <v>950</v>
      </c>
      <c r="D474" s="280" t="s">
        <v>940</v>
      </c>
      <c r="E474" s="612" t="s">
        <v>161</v>
      </c>
      <c r="F474" s="304">
        <v>19</v>
      </c>
      <c r="G474" s="305">
        <v>7</v>
      </c>
      <c r="H474" s="302" t="s">
        <v>942</v>
      </c>
      <c r="I474" s="218"/>
    </row>
    <row r="475" spans="1:9" ht="18.75" x14ac:dyDescent="0.3">
      <c r="A475" s="218"/>
      <c r="B475" s="218"/>
      <c r="C475" s="614" t="s">
        <v>951</v>
      </c>
      <c r="D475" s="280" t="s">
        <v>941</v>
      </c>
      <c r="E475" s="612" t="s">
        <v>161</v>
      </c>
      <c r="F475" s="304">
        <v>20</v>
      </c>
      <c r="G475" s="305">
        <v>8</v>
      </c>
      <c r="H475" s="302" t="s">
        <v>942</v>
      </c>
      <c r="I475" s="218"/>
    </row>
    <row r="476" spans="1:9" ht="18.75" x14ac:dyDescent="0.3">
      <c r="A476" s="218"/>
      <c r="B476" s="218"/>
      <c r="C476" s="614" t="s">
        <v>952</v>
      </c>
      <c r="D476" s="280" t="s">
        <v>940</v>
      </c>
      <c r="E476" s="612" t="s">
        <v>161</v>
      </c>
      <c r="F476" s="304">
        <v>21</v>
      </c>
      <c r="G476" s="305">
        <v>9</v>
      </c>
      <c r="H476" s="302" t="s">
        <v>942</v>
      </c>
      <c r="I476" s="218"/>
    </row>
    <row r="477" spans="1:9" ht="18.75" x14ac:dyDescent="0.3">
      <c r="A477" s="218"/>
      <c r="B477" s="218"/>
      <c r="C477" s="614" t="s">
        <v>953</v>
      </c>
      <c r="D477" s="280" t="s">
        <v>941</v>
      </c>
      <c r="E477" s="612" t="s">
        <v>161</v>
      </c>
      <c r="F477" s="304">
        <v>22</v>
      </c>
      <c r="G477" s="305">
        <v>10</v>
      </c>
      <c r="H477" s="302" t="s">
        <v>942</v>
      </c>
      <c r="I477" s="218"/>
    </row>
    <row r="478" spans="1:9" ht="18.75" x14ac:dyDescent="0.3">
      <c r="A478" s="218"/>
      <c r="B478" s="218"/>
      <c r="C478" s="614" t="s">
        <v>954</v>
      </c>
      <c r="D478" s="280" t="s">
        <v>940</v>
      </c>
      <c r="E478" s="612" t="s">
        <v>161</v>
      </c>
      <c r="F478" s="304">
        <v>23</v>
      </c>
      <c r="G478" s="305">
        <v>11</v>
      </c>
      <c r="H478" s="302" t="s">
        <v>942</v>
      </c>
      <c r="I478" s="218"/>
    </row>
    <row r="479" spans="1:9" ht="18.75" x14ac:dyDescent="0.3">
      <c r="A479" s="218"/>
      <c r="B479" s="218"/>
      <c r="C479" s="614" t="s">
        <v>955</v>
      </c>
      <c r="D479" s="280" t="s">
        <v>941</v>
      </c>
      <c r="E479" s="612" t="s">
        <v>161</v>
      </c>
      <c r="F479" s="304">
        <v>24</v>
      </c>
      <c r="G479" s="305">
        <v>12</v>
      </c>
      <c r="H479" s="302" t="s">
        <v>942</v>
      </c>
      <c r="I479" s="218"/>
    </row>
    <row r="480" spans="1:9" ht="18.75" x14ac:dyDescent="0.3">
      <c r="A480" s="218"/>
      <c r="B480" s="218"/>
      <c r="C480" s="614" t="s">
        <v>956</v>
      </c>
      <c r="D480" s="280" t="s">
        <v>940</v>
      </c>
      <c r="E480" s="612" t="s">
        <v>161</v>
      </c>
      <c r="F480" s="304">
        <v>25</v>
      </c>
      <c r="G480" s="305">
        <v>13</v>
      </c>
      <c r="H480" s="302" t="s">
        <v>942</v>
      </c>
      <c r="I480" s="218"/>
    </row>
    <row r="481" spans="1:9" ht="18.75" x14ac:dyDescent="0.3">
      <c r="A481" s="218"/>
      <c r="B481" s="218"/>
      <c r="C481" s="614" t="s">
        <v>957</v>
      </c>
      <c r="D481" s="280" t="s">
        <v>941</v>
      </c>
      <c r="E481" s="612" t="s">
        <v>161</v>
      </c>
      <c r="F481" s="304">
        <v>26</v>
      </c>
      <c r="G481" s="305">
        <v>14</v>
      </c>
      <c r="H481" s="302" t="s">
        <v>942</v>
      </c>
      <c r="I481" s="218"/>
    </row>
    <row r="482" spans="1:9" ht="18.75" x14ac:dyDescent="0.3">
      <c r="A482" s="218"/>
      <c r="B482" s="218"/>
      <c r="C482" s="614" t="s">
        <v>958</v>
      </c>
      <c r="D482" s="280" t="s">
        <v>940</v>
      </c>
      <c r="E482" s="612" t="s">
        <v>161</v>
      </c>
      <c r="F482" s="304">
        <v>27</v>
      </c>
      <c r="G482" s="305">
        <v>15</v>
      </c>
      <c r="H482" s="302" t="s">
        <v>942</v>
      </c>
      <c r="I482" s="218"/>
    </row>
    <row r="483" spans="1:9" ht="18.75" x14ac:dyDescent="0.3">
      <c r="A483" s="218"/>
      <c r="B483" s="218"/>
      <c r="C483" s="614" t="s">
        <v>959</v>
      </c>
      <c r="D483" s="280" t="s">
        <v>941</v>
      </c>
      <c r="E483" s="612" t="s">
        <v>161</v>
      </c>
      <c r="F483" s="304">
        <v>28</v>
      </c>
      <c r="G483" s="305">
        <v>16</v>
      </c>
      <c r="H483" s="302" t="s">
        <v>942</v>
      </c>
      <c r="I483" s="218"/>
    </row>
    <row r="484" spans="1:9" ht="18.75" x14ac:dyDescent="0.3">
      <c r="A484" s="218"/>
      <c r="B484" s="218"/>
      <c r="C484" s="614" t="s">
        <v>960</v>
      </c>
      <c r="D484" s="280" t="s">
        <v>940</v>
      </c>
      <c r="E484" s="612" t="s">
        <v>161</v>
      </c>
      <c r="F484" s="304">
        <v>29</v>
      </c>
      <c r="G484" s="305">
        <v>17</v>
      </c>
      <c r="H484" s="302" t="s">
        <v>942</v>
      </c>
      <c r="I484" s="218"/>
    </row>
    <row r="485" spans="1:9" ht="18.75" x14ac:dyDescent="0.3">
      <c r="A485" s="218"/>
      <c r="B485" s="218"/>
      <c r="C485" s="614" t="s">
        <v>961</v>
      </c>
      <c r="D485" s="280" t="s">
        <v>941</v>
      </c>
      <c r="E485" s="612" t="s">
        <v>161</v>
      </c>
      <c r="F485" s="304">
        <v>30</v>
      </c>
      <c r="G485" s="305">
        <v>18</v>
      </c>
      <c r="H485" s="302" t="s">
        <v>942</v>
      </c>
      <c r="I485" s="218"/>
    </row>
    <row r="486" spans="1:9" ht="18.75" x14ac:dyDescent="0.3">
      <c r="A486" s="218"/>
      <c r="B486" s="218"/>
      <c r="C486" s="614" t="s">
        <v>962</v>
      </c>
      <c r="D486" s="280" t="s">
        <v>940</v>
      </c>
      <c r="E486" s="612" t="s">
        <v>161</v>
      </c>
      <c r="F486" s="304">
        <v>31</v>
      </c>
      <c r="G486" s="305">
        <v>19</v>
      </c>
      <c r="H486" s="302" t="s">
        <v>942</v>
      </c>
      <c r="I486" s="218"/>
    </row>
    <row r="487" spans="1:9" ht="18.75" x14ac:dyDescent="0.3">
      <c r="A487" s="218"/>
      <c r="B487" s="218"/>
      <c r="C487" s="614" t="s">
        <v>963</v>
      </c>
      <c r="D487" s="280" t="s">
        <v>941</v>
      </c>
      <c r="E487" s="612" t="s">
        <v>161</v>
      </c>
      <c r="F487" s="304">
        <v>32</v>
      </c>
      <c r="G487" s="305">
        <v>20</v>
      </c>
      <c r="H487" s="302" t="s">
        <v>942</v>
      </c>
      <c r="I487" s="218"/>
    </row>
    <row r="488" spans="1:9" ht="18.75" x14ac:dyDescent="0.3">
      <c r="A488" s="218"/>
      <c r="B488" s="218"/>
      <c r="C488" s="614" t="s">
        <v>964</v>
      </c>
      <c r="D488" s="280" t="s">
        <v>940</v>
      </c>
      <c r="E488" s="612" t="s">
        <v>161</v>
      </c>
      <c r="F488" s="304">
        <v>33</v>
      </c>
      <c r="G488" s="305">
        <v>21</v>
      </c>
      <c r="H488" s="302" t="s">
        <v>942</v>
      </c>
      <c r="I488" s="218"/>
    </row>
    <row r="489" spans="1:9" ht="18.75" x14ac:dyDescent="0.3">
      <c r="A489" s="218"/>
      <c r="B489" s="218"/>
      <c r="C489" s="614" t="s">
        <v>965</v>
      </c>
      <c r="D489" s="280" t="s">
        <v>941</v>
      </c>
      <c r="E489" s="612" t="s">
        <v>161</v>
      </c>
      <c r="F489" s="304">
        <v>34</v>
      </c>
      <c r="G489" s="305">
        <v>22</v>
      </c>
      <c r="H489" s="302" t="s">
        <v>942</v>
      </c>
      <c r="I489" s="218"/>
    </row>
    <row r="490" spans="1:9" ht="18.75" x14ac:dyDescent="0.3">
      <c r="A490" s="218"/>
      <c r="B490" s="218"/>
      <c r="C490" s="614" t="s">
        <v>966</v>
      </c>
      <c r="D490" s="280" t="s">
        <v>940</v>
      </c>
      <c r="E490" s="612" t="s">
        <v>161</v>
      </c>
      <c r="F490" s="304">
        <v>35</v>
      </c>
      <c r="G490" s="305">
        <v>24</v>
      </c>
      <c r="H490" s="302" t="s">
        <v>942</v>
      </c>
      <c r="I490" s="218"/>
    </row>
    <row r="491" spans="1:9" ht="18.75" x14ac:dyDescent="0.3">
      <c r="A491" s="218"/>
      <c r="B491" s="218"/>
      <c r="C491" s="614" t="s">
        <v>967</v>
      </c>
      <c r="D491" s="280" t="s">
        <v>941</v>
      </c>
      <c r="E491" s="612" t="s">
        <v>161</v>
      </c>
      <c r="F491" s="304">
        <v>36</v>
      </c>
      <c r="G491" s="305">
        <v>25</v>
      </c>
      <c r="H491" s="302" t="s">
        <v>942</v>
      </c>
      <c r="I491" s="218"/>
    </row>
    <row r="492" spans="1:9" ht="18.75" x14ac:dyDescent="0.3">
      <c r="A492" s="218"/>
      <c r="B492" s="218"/>
      <c r="C492" s="614" t="s">
        <v>968</v>
      </c>
      <c r="D492" s="280" t="s">
        <v>940</v>
      </c>
      <c r="E492" s="612" t="s">
        <v>161</v>
      </c>
      <c r="F492" s="304">
        <v>37</v>
      </c>
      <c r="G492" s="305">
        <v>27</v>
      </c>
      <c r="H492" s="302" t="s">
        <v>942</v>
      </c>
      <c r="I492" s="218"/>
    </row>
    <row r="493" spans="1:9" ht="18.75" x14ac:dyDescent="0.3">
      <c r="A493" s="218"/>
      <c r="B493" s="218"/>
      <c r="C493" s="614" t="s">
        <v>969</v>
      </c>
      <c r="D493" s="280" t="s">
        <v>941</v>
      </c>
      <c r="E493" s="612" t="s">
        <v>161</v>
      </c>
      <c r="F493" s="304">
        <v>38</v>
      </c>
      <c r="G493" s="305">
        <v>28</v>
      </c>
      <c r="H493" s="302" t="s">
        <v>942</v>
      </c>
      <c r="I493" s="218"/>
    </row>
    <row r="494" spans="1:9" ht="18.75" x14ac:dyDescent="0.3">
      <c r="A494" s="218"/>
      <c r="B494" s="218"/>
      <c r="C494" s="614" t="s">
        <v>970</v>
      </c>
      <c r="D494" s="280" t="s">
        <v>940</v>
      </c>
      <c r="E494" s="612" t="s">
        <v>161</v>
      </c>
      <c r="F494" s="304">
        <v>39</v>
      </c>
      <c r="G494" s="305">
        <v>29</v>
      </c>
      <c r="H494" s="302" t="s">
        <v>942</v>
      </c>
      <c r="I494" s="218"/>
    </row>
    <row r="495" spans="1:9" ht="18.75" x14ac:dyDescent="0.3">
      <c r="A495" s="218"/>
      <c r="B495" s="218"/>
      <c r="C495" s="614" t="s">
        <v>971</v>
      </c>
      <c r="D495" s="280" t="s">
        <v>941</v>
      </c>
      <c r="E495" s="612" t="s">
        <v>161</v>
      </c>
      <c r="F495" s="304">
        <v>40</v>
      </c>
      <c r="G495" s="305">
        <v>31</v>
      </c>
      <c r="H495" s="302" t="s">
        <v>942</v>
      </c>
      <c r="I495" s="218"/>
    </row>
    <row r="496" spans="1:9" ht="18.75" x14ac:dyDescent="0.3">
      <c r="A496" s="218"/>
      <c r="B496" s="218"/>
      <c r="C496" s="614" t="s">
        <v>972</v>
      </c>
      <c r="D496" s="280" t="s">
        <v>940</v>
      </c>
      <c r="E496" s="612" t="s">
        <v>161</v>
      </c>
      <c r="F496" s="304">
        <v>41</v>
      </c>
      <c r="G496" s="305">
        <v>32</v>
      </c>
      <c r="H496" s="302" t="s">
        <v>942</v>
      </c>
      <c r="I496" s="218"/>
    </row>
    <row r="497" spans="1:9" ht="18.75" x14ac:dyDescent="0.3">
      <c r="A497" s="218"/>
      <c r="B497" s="218"/>
      <c r="C497" s="614" t="s">
        <v>973</v>
      </c>
      <c r="D497" s="280" t="s">
        <v>941</v>
      </c>
      <c r="E497" s="612" t="s">
        <v>161</v>
      </c>
      <c r="F497" s="304">
        <v>42</v>
      </c>
      <c r="G497" s="305">
        <v>34</v>
      </c>
      <c r="H497" s="302" t="s">
        <v>942</v>
      </c>
      <c r="I497" s="218"/>
    </row>
    <row r="498" spans="1:9" ht="18.75" x14ac:dyDescent="0.3">
      <c r="A498" s="218"/>
      <c r="B498" s="218"/>
      <c r="C498" s="614" t="s">
        <v>974</v>
      </c>
      <c r="D498" s="280" t="s">
        <v>940</v>
      </c>
      <c r="E498" s="612" t="s">
        <v>161</v>
      </c>
      <c r="F498" s="304">
        <v>43</v>
      </c>
      <c r="G498" s="305">
        <v>35</v>
      </c>
      <c r="H498" s="302" t="s">
        <v>942</v>
      </c>
      <c r="I498" s="218"/>
    </row>
    <row r="499" spans="1:9" ht="18.75" x14ac:dyDescent="0.3">
      <c r="A499" s="218"/>
      <c r="B499" s="218"/>
      <c r="C499" s="614" t="s">
        <v>975</v>
      </c>
      <c r="D499" s="280" t="s">
        <v>941</v>
      </c>
      <c r="E499" s="612" t="s">
        <v>161</v>
      </c>
      <c r="F499" s="304">
        <v>44</v>
      </c>
      <c r="G499" s="305">
        <v>37</v>
      </c>
      <c r="H499" s="302" t="s">
        <v>942</v>
      </c>
      <c r="I499" s="218"/>
    </row>
    <row r="500" spans="1:9" ht="18.75" x14ac:dyDescent="0.3">
      <c r="A500" s="218"/>
      <c r="B500" s="218"/>
      <c r="C500" s="614" t="s">
        <v>976</v>
      </c>
      <c r="D500" s="280" t="s">
        <v>940</v>
      </c>
      <c r="E500" s="612" t="s">
        <v>161</v>
      </c>
      <c r="F500" s="304">
        <v>45</v>
      </c>
      <c r="G500" s="305">
        <v>38</v>
      </c>
      <c r="H500" s="302" t="s">
        <v>942</v>
      </c>
      <c r="I500" s="218"/>
    </row>
    <row r="501" spans="1:9" ht="18.75" x14ac:dyDescent="0.3">
      <c r="A501" s="218"/>
      <c r="B501" s="218"/>
      <c r="C501" s="614" t="s">
        <v>977</v>
      </c>
      <c r="D501" s="280" t="s">
        <v>941</v>
      </c>
      <c r="E501" s="612" t="s">
        <v>161</v>
      </c>
      <c r="F501" s="304">
        <v>46</v>
      </c>
      <c r="G501" s="305">
        <v>39</v>
      </c>
      <c r="H501" s="302" t="s">
        <v>942</v>
      </c>
      <c r="I501" s="218"/>
    </row>
    <row r="502" spans="1:9" ht="18.75" x14ac:dyDescent="0.3">
      <c r="A502" s="218"/>
      <c r="B502" s="218"/>
      <c r="C502" s="614" t="s">
        <v>978</v>
      </c>
      <c r="D502" s="280" t="s">
        <v>940</v>
      </c>
      <c r="E502" s="612" t="s">
        <v>161</v>
      </c>
      <c r="F502" s="304">
        <v>47</v>
      </c>
      <c r="G502" s="305">
        <v>41</v>
      </c>
      <c r="H502" s="302" t="s">
        <v>942</v>
      </c>
      <c r="I502" s="218"/>
    </row>
    <row r="503" spans="1:9" ht="18.75" x14ac:dyDescent="0.3">
      <c r="A503" s="218"/>
      <c r="B503" s="218"/>
      <c r="C503" s="614" t="s">
        <v>979</v>
      </c>
      <c r="D503" s="280" t="s">
        <v>941</v>
      </c>
      <c r="E503" s="612" t="s">
        <v>161</v>
      </c>
      <c r="F503" s="304">
        <v>48</v>
      </c>
      <c r="G503" s="305">
        <v>42</v>
      </c>
      <c r="H503" s="302" t="s">
        <v>942</v>
      </c>
      <c r="I503" s="218"/>
    </row>
    <row r="504" spans="1:9" ht="18.75" x14ac:dyDescent="0.3">
      <c r="A504" s="218"/>
      <c r="B504" s="218"/>
      <c r="C504" s="614" t="s">
        <v>980</v>
      </c>
      <c r="D504" s="280" t="s">
        <v>940</v>
      </c>
      <c r="E504" s="612" t="s">
        <v>161</v>
      </c>
      <c r="F504" s="304">
        <v>49</v>
      </c>
      <c r="G504" s="305">
        <v>44</v>
      </c>
      <c r="H504" s="302" t="s">
        <v>942</v>
      </c>
      <c r="I504" s="218"/>
    </row>
    <row r="505" spans="1:9" ht="18.75" x14ac:dyDescent="0.3">
      <c r="A505" s="218"/>
      <c r="B505" s="218"/>
      <c r="C505" s="614" t="s">
        <v>981</v>
      </c>
      <c r="D505" s="280" t="s">
        <v>941</v>
      </c>
      <c r="E505" s="612" t="s">
        <v>161</v>
      </c>
      <c r="F505" s="304">
        <v>50</v>
      </c>
      <c r="G505" s="305">
        <v>45</v>
      </c>
      <c r="H505" s="302" t="s">
        <v>942</v>
      </c>
      <c r="I505" s="218"/>
    </row>
    <row r="506" spans="1:9" x14ac:dyDescent="0.25">
      <c r="A506" s="218"/>
      <c r="B506" s="218"/>
      <c r="C506" s="618"/>
      <c r="D506" s="618"/>
      <c r="E506" s="618"/>
      <c r="F506" s="618"/>
      <c r="G506" s="618"/>
      <c r="H506" s="618"/>
      <c r="I506" s="218"/>
    </row>
    <row r="507" spans="1:9" x14ac:dyDescent="0.25">
      <c r="A507" s="218"/>
      <c r="B507" s="218"/>
      <c r="C507" s="561"/>
      <c r="D507" s="561"/>
      <c r="E507" s="561"/>
      <c r="F507" s="561"/>
      <c r="G507" s="561"/>
      <c r="H507" s="561"/>
      <c r="I507" s="218"/>
    </row>
    <row r="508" spans="1:9" x14ac:dyDescent="0.25">
      <c r="A508" s="218"/>
      <c r="B508" s="218"/>
      <c r="C508" s="561"/>
      <c r="D508" s="561"/>
      <c r="E508" s="561"/>
      <c r="F508" s="561"/>
      <c r="G508" s="561"/>
      <c r="H508" s="561"/>
      <c r="I508" s="218"/>
    </row>
    <row r="509" spans="1:9" x14ac:dyDescent="0.25">
      <c r="A509" s="218"/>
      <c r="B509" s="218"/>
      <c r="C509" s="561"/>
      <c r="D509" s="561"/>
      <c r="E509" s="561"/>
      <c r="F509" s="561"/>
      <c r="G509" s="561"/>
      <c r="H509" s="561"/>
      <c r="I509" s="218"/>
    </row>
    <row r="510" spans="1:9" x14ac:dyDescent="0.25">
      <c r="A510" s="218"/>
      <c r="B510" s="218"/>
      <c r="C510" s="561"/>
      <c r="D510" s="561"/>
      <c r="E510" s="561"/>
      <c r="F510" s="561"/>
      <c r="G510" s="561"/>
      <c r="H510" s="561"/>
      <c r="I510" s="218"/>
    </row>
    <row r="511" spans="1:9" x14ac:dyDescent="0.25">
      <c r="A511" s="218"/>
      <c r="B511" s="218"/>
      <c r="C511" s="561"/>
      <c r="D511" s="561"/>
      <c r="E511" s="561"/>
      <c r="F511" s="561"/>
      <c r="G511" s="561"/>
      <c r="H511" s="561"/>
      <c r="I511" s="218"/>
    </row>
    <row r="512" spans="1:9" x14ac:dyDescent="0.25">
      <c r="A512" s="218"/>
      <c r="B512" s="218"/>
      <c r="C512" s="561"/>
      <c r="D512" s="561"/>
      <c r="E512" s="561"/>
      <c r="F512" s="561"/>
      <c r="G512" s="561"/>
      <c r="H512" s="561"/>
      <c r="I512" s="218"/>
    </row>
    <row r="513" spans="1:9" x14ac:dyDescent="0.25">
      <c r="A513" s="218"/>
      <c r="B513" s="218"/>
      <c r="C513" s="238"/>
      <c r="D513" s="238"/>
      <c r="E513" s="238"/>
      <c r="F513" s="238"/>
      <c r="G513" s="238"/>
      <c r="H513" s="238"/>
      <c r="I513" s="218"/>
    </row>
    <row r="514" spans="1:9" x14ac:dyDescent="0.25">
      <c r="A514" s="218"/>
      <c r="B514" s="218"/>
      <c r="C514" s="238"/>
      <c r="D514" s="238"/>
      <c r="E514" s="238"/>
      <c r="F514" s="238"/>
      <c r="G514" s="238"/>
      <c r="H514" s="238"/>
      <c r="I514" s="218"/>
    </row>
    <row r="515" spans="1:9" x14ac:dyDescent="0.25">
      <c r="A515" s="218"/>
      <c r="B515" s="218"/>
      <c r="C515" s="238"/>
      <c r="D515" s="238"/>
      <c r="E515" s="238"/>
      <c r="F515" s="238"/>
      <c r="G515" s="238"/>
      <c r="H515" s="238"/>
      <c r="I515" s="218"/>
    </row>
    <row r="516" spans="1:9" x14ac:dyDescent="0.25">
      <c r="A516" s="218"/>
      <c r="B516" s="218"/>
      <c r="C516" s="238"/>
      <c r="D516" s="238"/>
      <c r="E516" s="238"/>
      <c r="F516" s="238"/>
      <c r="G516" s="238"/>
      <c r="H516" s="238"/>
      <c r="I516" s="218"/>
    </row>
    <row r="517" spans="1:9" x14ac:dyDescent="0.25">
      <c r="A517" s="218"/>
      <c r="B517" s="218"/>
      <c r="C517" s="238"/>
      <c r="D517" s="238"/>
      <c r="E517" s="238"/>
      <c r="F517" s="238"/>
      <c r="G517" s="238"/>
      <c r="H517" s="238"/>
      <c r="I517" s="218"/>
    </row>
    <row r="518" spans="1:9" x14ac:dyDescent="0.25">
      <c r="A518" s="218"/>
      <c r="B518" s="218"/>
      <c r="C518" s="238"/>
      <c r="D518" s="238"/>
      <c r="E518" s="238"/>
      <c r="F518" s="238"/>
      <c r="G518" s="238"/>
      <c r="H518" s="238"/>
      <c r="I518" s="218"/>
    </row>
    <row r="519" spans="1:9" x14ac:dyDescent="0.25">
      <c r="A519" s="218"/>
      <c r="B519" s="218"/>
      <c r="C519" s="238"/>
      <c r="D519" s="238"/>
      <c r="E519" s="238"/>
      <c r="F519" s="238"/>
      <c r="G519" s="238"/>
      <c r="H519" s="238"/>
      <c r="I519" s="218"/>
    </row>
    <row r="520" spans="1:9" x14ac:dyDescent="0.25">
      <c r="A520" s="218"/>
      <c r="B520" s="218"/>
      <c r="C520" s="238"/>
      <c r="D520" s="238"/>
      <c r="E520" s="238"/>
      <c r="F520" s="238"/>
      <c r="G520" s="238"/>
      <c r="H520" s="238"/>
      <c r="I520" s="218"/>
    </row>
    <row r="521" spans="1:9" x14ac:dyDescent="0.25">
      <c r="A521" s="218"/>
      <c r="B521" s="218"/>
      <c r="C521" s="238"/>
      <c r="D521" s="238"/>
      <c r="E521" s="238"/>
      <c r="F521" s="238"/>
      <c r="G521" s="238"/>
      <c r="H521" s="238"/>
      <c r="I521" s="218"/>
    </row>
    <row r="522" spans="1:9" x14ac:dyDescent="0.25">
      <c r="A522" s="218"/>
      <c r="B522" s="218"/>
      <c r="C522" s="238"/>
      <c r="D522" s="238"/>
      <c r="E522" s="238"/>
      <c r="F522" s="238"/>
      <c r="G522" s="238"/>
      <c r="H522" s="238"/>
      <c r="I522" s="218"/>
    </row>
    <row r="523" spans="1:9" x14ac:dyDescent="0.25">
      <c r="A523" s="218"/>
      <c r="B523" s="218"/>
      <c r="C523" s="238"/>
      <c r="D523" s="238"/>
      <c r="E523" s="238"/>
      <c r="F523" s="238"/>
      <c r="G523" s="238"/>
      <c r="H523" s="238"/>
      <c r="I523" s="218"/>
    </row>
    <row r="524" spans="1:9" x14ac:dyDescent="0.25">
      <c r="A524" s="218"/>
      <c r="B524" s="218"/>
      <c r="C524" s="238"/>
      <c r="D524" s="238"/>
      <c r="E524" s="238"/>
      <c r="F524" s="238"/>
      <c r="G524" s="238"/>
      <c r="H524" s="238"/>
      <c r="I524" s="218"/>
    </row>
    <row r="525" spans="1:9" ht="18.75" x14ac:dyDescent="0.3">
      <c r="A525" s="218"/>
      <c r="B525" s="218"/>
      <c r="C525" s="219" t="s">
        <v>102</v>
      </c>
      <c r="D525" s="255" t="s">
        <v>108</v>
      </c>
      <c r="E525" s="278" t="s">
        <v>109</v>
      </c>
      <c r="F525" s="256" t="s">
        <v>43</v>
      </c>
      <c r="G525" s="256" t="s">
        <v>44</v>
      </c>
      <c r="H525" s="279" t="s">
        <v>110</v>
      </c>
      <c r="I525" s="218"/>
    </row>
    <row r="526" spans="1:9" ht="18.75" x14ac:dyDescent="0.3">
      <c r="A526" s="218"/>
      <c r="B526" s="218"/>
      <c r="C526" s="255" t="s">
        <v>350</v>
      </c>
      <c r="D526" s="272" t="s">
        <v>351</v>
      </c>
      <c r="E526" s="246" t="s">
        <v>153</v>
      </c>
      <c r="F526" s="281">
        <v>8</v>
      </c>
      <c r="G526" s="282">
        <v>4</v>
      </c>
      <c r="H526" s="260" t="s">
        <v>352</v>
      </c>
      <c r="I526" s="218"/>
    </row>
    <row r="527" spans="1:9" ht="18.75" x14ac:dyDescent="0.3">
      <c r="A527" s="218"/>
      <c r="B527" s="218"/>
      <c r="C527" s="255" t="s">
        <v>353</v>
      </c>
      <c r="D527" s="272" t="s">
        <v>351</v>
      </c>
      <c r="E527" s="246" t="s">
        <v>153</v>
      </c>
      <c r="F527" s="281">
        <v>9</v>
      </c>
      <c r="G527" s="282">
        <v>6</v>
      </c>
      <c r="H527" s="261" t="s">
        <v>352</v>
      </c>
      <c r="I527" s="218"/>
    </row>
    <row r="528" spans="1:9" ht="18.75" x14ac:dyDescent="0.3">
      <c r="A528" s="218"/>
      <c r="B528" s="218"/>
      <c r="C528" s="255" t="s">
        <v>354</v>
      </c>
      <c r="D528" s="272" t="s">
        <v>351</v>
      </c>
      <c r="E528" s="246" t="s">
        <v>161</v>
      </c>
      <c r="F528" s="281">
        <v>10</v>
      </c>
      <c r="G528" s="282">
        <v>9</v>
      </c>
      <c r="H528" s="260" t="s">
        <v>352</v>
      </c>
      <c r="I528" s="218"/>
    </row>
    <row r="529" spans="1:9" ht="18.75" x14ac:dyDescent="0.3">
      <c r="A529" s="218"/>
      <c r="B529" s="218"/>
      <c r="C529" s="255" t="s">
        <v>355</v>
      </c>
      <c r="D529" s="272" t="s">
        <v>351</v>
      </c>
      <c r="E529" s="246" t="s">
        <v>161</v>
      </c>
      <c r="F529" s="281">
        <v>11</v>
      </c>
      <c r="G529" s="282">
        <v>14</v>
      </c>
      <c r="H529" s="261" t="s">
        <v>352</v>
      </c>
      <c r="I529" s="218"/>
    </row>
    <row r="530" spans="1:9" ht="18.75" x14ac:dyDescent="0.3">
      <c r="A530" s="218"/>
      <c r="B530" s="218"/>
      <c r="C530" s="255" t="s">
        <v>356</v>
      </c>
      <c r="D530" s="272" t="s">
        <v>351</v>
      </c>
      <c r="E530" s="246" t="s">
        <v>161</v>
      </c>
      <c r="F530" s="281">
        <v>12</v>
      </c>
      <c r="G530" s="282">
        <v>19</v>
      </c>
      <c r="H530" s="260" t="s">
        <v>352</v>
      </c>
      <c r="I530" s="218"/>
    </row>
    <row r="531" spans="1:9" ht="18.75" x14ac:dyDescent="0.3">
      <c r="A531" s="218"/>
      <c r="B531" s="218"/>
      <c r="C531" s="255" t="s">
        <v>357</v>
      </c>
      <c r="D531" s="272" t="s">
        <v>351</v>
      </c>
      <c r="E531" s="246" t="s">
        <v>161</v>
      </c>
      <c r="F531" s="281">
        <v>13</v>
      </c>
      <c r="G531" s="282">
        <v>26</v>
      </c>
      <c r="H531" s="261" t="s">
        <v>352</v>
      </c>
      <c r="I531" s="218"/>
    </row>
    <row r="532" spans="1:9" ht="18.75" x14ac:dyDescent="0.3">
      <c r="A532" s="218"/>
      <c r="B532" s="218"/>
      <c r="C532" s="255" t="s">
        <v>358</v>
      </c>
      <c r="D532" s="272" t="s">
        <v>351</v>
      </c>
      <c r="E532" s="246" t="s">
        <v>161</v>
      </c>
      <c r="F532" s="281">
        <v>14</v>
      </c>
      <c r="G532" s="282">
        <v>33</v>
      </c>
      <c r="H532" s="260" t="s">
        <v>352</v>
      </c>
      <c r="I532" s="218"/>
    </row>
    <row r="533" spans="1:9" ht="18.75" x14ac:dyDescent="0.3">
      <c r="A533" s="218"/>
      <c r="B533" s="218"/>
      <c r="C533" s="255" t="s">
        <v>359</v>
      </c>
      <c r="D533" s="272" t="s">
        <v>351</v>
      </c>
      <c r="E533" s="246" t="s">
        <v>161</v>
      </c>
      <c r="F533" s="281">
        <v>15</v>
      </c>
      <c r="G533" s="282">
        <v>42</v>
      </c>
      <c r="H533" s="261" t="s">
        <v>352</v>
      </c>
      <c r="I533" s="218"/>
    </row>
    <row r="534" spans="1:9" ht="18.75" x14ac:dyDescent="0.3">
      <c r="A534" s="218"/>
      <c r="B534" s="218"/>
      <c r="C534" s="255" t="s">
        <v>360</v>
      </c>
      <c r="D534" s="272" t="s">
        <v>351</v>
      </c>
      <c r="E534" s="246" t="s">
        <v>161</v>
      </c>
      <c r="F534" s="281">
        <v>16</v>
      </c>
      <c r="G534" s="282">
        <v>52</v>
      </c>
      <c r="H534" s="260" t="s">
        <v>352</v>
      </c>
      <c r="I534" s="218"/>
    </row>
    <row r="535" spans="1:9" ht="18.75" x14ac:dyDescent="0.3">
      <c r="A535" s="218"/>
      <c r="B535" s="218"/>
      <c r="C535" s="255" t="s">
        <v>361</v>
      </c>
      <c r="D535" s="272" t="s">
        <v>351</v>
      </c>
      <c r="E535" s="246" t="s">
        <v>161</v>
      </c>
      <c r="F535" s="281">
        <v>17</v>
      </c>
      <c r="G535" s="282">
        <v>64</v>
      </c>
      <c r="H535" s="261" t="s">
        <v>352</v>
      </c>
      <c r="I535" s="218"/>
    </row>
    <row r="536" spans="1:9" ht="18.75" x14ac:dyDescent="0.3">
      <c r="A536" s="218"/>
      <c r="B536" s="218"/>
      <c r="C536" s="255" t="s">
        <v>362</v>
      </c>
      <c r="D536" s="272" t="s">
        <v>351</v>
      </c>
      <c r="E536" s="246" t="s">
        <v>161</v>
      </c>
      <c r="F536" s="281">
        <v>18</v>
      </c>
      <c r="G536" s="282">
        <v>77</v>
      </c>
      <c r="H536" s="260" t="s">
        <v>352</v>
      </c>
      <c r="I536" s="218"/>
    </row>
    <row r="537" spans="1:9" ht="18.75" x14ac:dyDescent="0.3">
      <c r="A537" s="218"/>
      <c r="B537" s="218"/>
      <c r="C537" s="255" t="s">
        <v>363</v>
      </c>
      <c r="D537" s="272" t="s">
        <v>351</v>
      </c>
      <c r="E537" s="246" t="s">
        <v>161</v>
      </c>
      <c r="F537" s="296">
        <v>19</v>
      </c>
      <c r="G537" s="297">
        <v>93</v>
      </c>
      <c r="H537" s="261" t="s">
        <v>352</v>
      </c>
      <c r="I537" s="218"/>
    </row>
    <row r="538" spans="1:9" ht="18.75" x14ac:dyDescent="0.3">
      <c r="A538" s="218"/>
      <c r="B538" s="218"/>
      <c r="C538" s="255" t="s">
        <v>364</v>
      </c>
      <c r="D538" s="272" t="s">
        <v>351</v>
      </c>
      <c r="E538" s="246" t="s">
        <v>161</v>
      </c>
      <c r="F538" s="281">
        <v>20</v>
      </c>
      <c r="G538" s="282">
        <v>110</v>
      </c>
      <c r="H538" s="260" t="s">
        <v>352</v>
      </c>
      <c r="I538" s="218"/>
    </row>
    <row r="539" spans="1:9" ht="18.75" x14ac:dyDescent="0.3">
      <c r="A539" s="218"/>
      <c r="B539" s="218"/>
      <c r="C539" s="255" t="s">
        <v>365</v>
      </c>
      <c r="D539" s="272" t="s">
        <v>351</v>
      </c>
      <c r="E539" s="246" t="s">
        <v>161</v>
      </c>
      <c r="F539" s="298">
        <v>21</v>
      </c>
      <c r="G539" s="299">
        <v>128</v>
      </c>
      <c r="H539" s="261" t="s">
        <v>352</v>
      </c>
      <c r="I539" s="218"/>
    </row>
    <row r="540" spans="1:9" ht="18.75" x14ac:dyDescent="0.3">
      <c r="A540" s="218"/>
      <c r="B540" s="218"/>
      <c r="C540" s="255" t="s">
        <v>366</v>
      </c>
      <c r="D540" s="272" t="s">
        <v>351</v>
      </c>
      <c r="E540" s="246" t="s">
        <v>161</v>
      </c>
      <c r="F540" s="281">
        <v>22</v>
      </c>
      <c r="G540" s="282">
        <v>148</v>
      </c>
      <c r="H540" s="260" t="s">
        <v>352</v>
      </c>
      <c r="I540" s="218"/>
    </row>
    <row r="541" spans="1:9" ht="18.75" x14ac:dyDescent="0.3">
      <c r="A541" s="218"/>
      <c r="B541" s="218"/>
      <c r="C541" s="255" t="s">
        <v>367</v>
      </c>
      <c r="D541" s="272" t="s">
        <v>351</v>
      </c>
      <c r="E541" s="246" t="s">
        <v>161</v>
      </c>
      <c r="F541" s="281">
        <v>23</v>
      </c>
      <c r="G541" s="282">
        <v>175</v>
      </c>
      <c r="H541" s="261" t="s">
        <v>352</v>
      </c>
      <c r="I541" s="218"/>
    </row>
    <row r="542" spans="1:9" ht="18.75" x14ac:dyDescent="0.3">
      <c r="A542" s="218"/>
      <c r="B542" s="218"/>
      <c r="C542" s="255" t="s">
        <v>368</v>
      </c>
      <c r="D542" s="272" t="s">
        <v>351</v>
      </c>
      <c r="E542" s="246" t="s">
        <v>161</v>
      </c>
      <c r="F542" s="298">
        <v>24</v>
      </c>
      <c r="G542" s="299">
        <v>198</v>
      </c>
      <c r="H542" s="260" t="s">
        <v>352</v>
      </c>
      <c r="I542" s="218"/>
    </row>
    <row r="543" spans="1:9" ht="18.75" x14ac:dyDescent="0.3">
      <c r="A543" s="218"/>
      <c r="B543" s="218"/>
      <c r="C543" s="255" t="s">
        <v>369</v>
      </c>
      <c r="D543" s="272" t="s">
        <v>351</v>
      </c>
      <c r="E543" s="246" t="s">
        <v>161</v>
      </c>
      <c r="F543" s="281">
        <v>25</v>
      </c>
      <c r="G543" s="282">
        <v>232</v>
      </c>
      <c r="H543" s="261" t="s">
        <v>352</v>
      </c>
      <c r="I543" s="218"/>
    </row>
    <row r="544" spans="1:9" ht="18.75" x14ac:dyDescent="0.3">
      <c r="A544" s="218"/>
      <c r="B544" s="218"/>
      <c r="C544" s="255" t="s">
        <v>370</v>
      </c>
      <c r="D544" s="272" t="s">
        <v>351</v>
      </c>
      <c r="E544" s="246" t="s">
        <v>161</v>
      </c>
      <c r="F544" s="298">
        <v>26</v>
      </c>
      <c r="G544" s="299">
        <v>256</v>
      </c>
      <c r="H544" s="260" t="s">
        <v>352</v>
      </c>
      <c r="I544" s="218"/>
    </row>
    <row r="545" spans="1:9" ht="18.75" x14ac:dyDescent="0.3">
      <c r="A545" s="218"/>
      <c r="B545" s="218"/>
      <c r="C545" s="255" t="s">
        <v>371</v>
      </c>
      <c r="D545" s="272" t="s">
        <v>351</v>
      </c>
      <c r="E545" s="246" t="s">
        <v>161</v>
      </c>
      <c r="F545" s="281">
        <v>27</v>
      </c>
      <c r="G545" s="282">
        <v>294</v>
      </c>
      <c r="H545" s="261" t="s">
        <v>352</v>
      </c>
      <c r="I545" s="218"/>
    </row>
    <row r="546" spans="1:9" ht="18.75" x14ac:dyDescent="0.3">
      <c r="A546" s="218"/>
      <c r="B546" s="218"/>
      <c r="C546" s="255" t="s">
        <v>372</v>
      </c>
      <c r="D546" s="272" t="s">
        <v>351</v>
      </c>
      <c r="E546" s="246" t="s">
        <v>161</v>
      </c>
      <c r="F546" s="281">
        <v>28</v>
      </c>
      <c r="G546" s="282">
        <v>326</v>
      </c>
      <c r="H546" s="260" t="s">
        <v>352</v>
      </c>
      <c r="I546" s="218"/>
    </row>
    <row r="547" spans="1:9" ht="18.75" x14ac:dyDescent="0.3">
      <c r="A547" s="218"/>
      <c r="B547" s="218"/>
      <c r="C547" s="255" t="s">
        <v>373</v>
      </c>
      <c r="D547" s="272" t="s">
        <v>351</v>
      </c>
      <c r="E547" s="246" t="s">
        <v>161</v>
      </c>
      <c r="F547" s="281">
        <v>29</v>
      </c>
      <c r="G547" s="282">
        <v>377</v>
      </c>
      <c r="H547" s="261" t="s">
        <v>352</v>
      </c>
      <c r="I547" s="218"/>
    </row>
    <row r="548" spans="1:9" ht="18.75" x14ac:dyDescent="0.3">
      <c r="A548" s="218"/>
      <c r="B548" s="218"/>
      <c r="C548" s="255" t="s">
        <v>374</v>
      </c>
      <c r="D548" s="272" t="s">
        <v>351</v>
      </c>
      <c r="E548" s="246" t="s">
        <v>161</v>
      </c>
      <c r="F548" s="281">
        <v>30</v>
      </c>
      <c r="G548" s="282">
        <v>415</v>
      </c>
      <c r="H548" s="260" t="s">
        <v>352</v>
      </c>
      <c r="I548" s="218"/>
    </row>
    <row r="549" spans="1:9" ht="18.75" x14ac:dyDescent="0.3">
      <c r="A549" s="218"/>
      <c r="B549" s="218"/>
      <c r="C549" s="255" t="s">
        <v>375</v>
      </c>
      <c r="D549" s="272" t="s">
        <v>351</v>
      </c>
      <c r="E549" s="246" t="s">
        <v>161</v>
      </c>
      <c r="F549" s="298">
        <v>31</v>
      </c>
      <c r="G549" s="299">
        <v>470</v>
      </c>
      <c r="H549" s="261" t="s">
        <v>352</v>
      </c>
      <c r="I549" s="218"/>
    </row>
    <row r="550" spans="1:9" ht="18.75" x14ac:dyDescent="0.3">
      <c r="A550" s="218"/>
      <c r="B550" s="218"/>
      <c r="C550" s="255" t="s">
        <v>376</v>
      </c>
      <c r="D550" s="272" t="s">
        <v>351</v>
      </c>
      <c r="E550" s="246" t="s">
        <v>161</v>
      </c>
      <c r="F550" s="281">
        <v>32</v>
      </c>
      <c r="G550" s="282">
        <v>514</v>
      </c>
      <c r="H550" s="260" t="s">
        <v>352</v>
      </c>
      <c r="I550" s="218"/>
    </row>
    <row r="551" spans="1:9" ht="18.75" x14ac:dyDescent="0.3">
      <c r="A551" s="218"/>
      <c r="B551" s="218"/>
      <c r="C551" s="255" t="s">
        <v>377</v>
      </c>
      <c r="D551" s="272" t="s">
        <v>351</v>
      </c>
      <c r="E551" s="246" t="s">
        <v>161</v>
      </c>
      <c r="F551" s="281">
        <v>33</v>
      </c>
      <c r="G551" s="282">
        <v>577</v>
      </c>
      <c r="H551" s="261" t="s">
        <v>352</v>
      </c>
      <c r="I551" s="218"/>
    </row>
    <row r="552" spans="1:9" ht="18.75" x14ac:dyDescent="0.3">
      <c r="A552" s="218"/>
      <c r="B552" s="218"/>
      <c r="C552" s="255" t="s">
        <v>378</v>
      </c>
      <c r="D552" s="272" t="s">
        <v>351</v>
      </c>
      <c r="E552" s="246" t="s">
        <v>161</v>
      </c>
      <c r="F552" s="298">
        <v>34</v>
      </c>
      <c r="G552" s="299">
        <v>629</v>
      </c>
      <c r="H552" s="260" t="s">
        <v>352</v>
      </c>
      <c r="I552" s="218"/>
    </row>
    <row r="553" spans="1:9" ht="18.75" x14ac:dyDescent="0.3">
      <c r="A553" s="218"/>
      <c r="B553" s="218"/>
      <c r="C553" s="255" t="s">
        <v>379</v>
      </c>
      <c r="D553" s="272" t="s">
        <v>351</v>
      </c>
      <c r="E553" s="246" t="s">
        <v>161</v>
      </c>
      <c r="F553" s="281">
        <v>35</v>
      </c>
      <c r="G553" s="282">
        <v>690</v>
      </c>
      <c r="H553" s="261" t="s">
        <v>352</v>
      </c>
      <c r="I553" s="218"/>
    </row>
    <row r="554" spans="1:9" ht="18.75" x14ac:dyDescent="0.3">
      <c r="A554" s="218"/>
      <c r="B554" s="218"/>
      <c r="C554" s="255" t="s">
        <v>380</v>
      </c>
      <c r="D554" s="272" t="s">
        <v>351</v>
      </c>
      <c r="E554" s="246" t="s">
        <v>161</v>
      </c>
      <c r="F554" s="298">
        <v>36</v>
      </c>
      <c r="G554" s="299">
        <v>743</v>
      </c>
      <c r="H554" s="260" t="s">
        <v>352</v>
      </c>
      <c r="I554" s="218"/>
    </row>
    <row r="555" spans="1:9" ht="18.75" x14ac:dyDescent="0.3">
      <c r="A555" s="218"/>
      <c r="B555" s="218"/>
      <c r="C555" s="255" t="s">
        <v>381</v>
      </c>
      <c r="D555" s="272" t="s">
        <v>351</v>
      </c>
      <c r="E555" s="246" t="s">
        <v>161</v>
      </c>
      <c r="F555" s="281">
        <v>37</v>
      </c>
      <c r="G555" s="282">
        <v>822</v>
      </c>
      <c r="H555" s="261" t="s">
        <v>352</v>
      </c>
      <c r="I555" s="218"/>
    </row>
    <row r="556" spans="1:9" ht="18.75" x14ac:dyDescent="0.3">
      <c r="A556" s="218"/>
      <c r="B556" s="218"/>
      <c r="C556" s="255" t="s">
        <v>382</v>
      </c>
      <c r="D556" s="272" t="s">
        <v>351</v>
      </c>
      <c r="E556" s="246" t="s">
        <v>161</v>
      </c>
      <c r="F556" s="281">
        <v>38</v>
      </c>
      <c r="G556" s="282">
        <v>873</v>
      </c>
      <c r="H556" s="260" t="s">
        <v>352</v>
      </c>
      <c r="I556" s="218"/>
    </row>
    <row r="557" spans="1:9" ht="18.75" x14ac:dyDescent="0.3">
      <c r="A557" s="218"/>
      <c r="B557" s="218"/>
      <c r="C557" s="255" t="s">
        <v>383</v>
      </c>
      <c r="D557" s="272" t="s">
        <v>351</v>
      </c>
      <c r="E557" s="246" t="s">
        <v>161</v>
      </c>
      <c r="F557" s="281">
        <v>39</v>
      </c>
      <c r="G557" s="282">
        <v>955</v>
      </c>
      <c r="H557" s="261" t="s">
        <v>352</v>
      </c>
      <c r="I557" s="218"/>
    </row>
    <row r="558" spans="1:9" ht="18.75" x14ac:dyDescent="0.3">
      <c r="A558" s="218"/>
      <c r="B558" s="218"/>
      <c r="C558" s="255" t="s">
        <v>384</v>
      </c>
      <c r="D558" s="272" t="s">
        <v>351</v>
      </c>
      <c r="E558" s="246" t="s">
        <v>161</v>
      </c>
      <c r="F558" s="281">
        <v>40</v>
      </c>
      <c r="G558" s="282">
        <v>1016</v>
      </c>
      <c r="H558" s="260" t="s">
        <v>352</v>
      </c>
      <c r="I558" s="218"/>
    </row>
    <row r="559" spans="1:9" ht="18.75" x14ac:dyDescent="0.3">
      <c r="A559" s="218"/>
      <c r="B559" s="218"/>
      <c r="C559" s="255" t="s">
        <v>385</v>
      </c>
      <c r="D559" s="272" t="s">
        <v>351</v>
      </c>
      <c r="E559" s="246" t="s">
        <v>161</v>
      </c>
      <c r="F559" s="281">
        <v>41</v>
      </c>
      <c r="G559" s="282">
        <v>1119</v>
      </c>
      <c r="H559" s="261" t="s">
        <v>352</v>
      </c>
      <c r="I559" s="218"/>
    </row>
    <row r="560" spans="1:9" ht="18.75" x14ac:dyDescent="0.3">
      <c r="A560" s="218"/>
      <c r="B560" s="218"/>
      <c r="C560" s="255" t="s">
        <v>386</v>
      </c>
      <c r="D560" s="272" t="s">
        <v>351</v>
      </c>
      <c r="E560" s="246" t="s">
        <v>161</v>
      </c>
      <c r="F560" s="281">
        <v>42</v>
      </c>
      <c r="G560" s="282">
        <v>1185</v>
      </c>
      <c r="H560" s="260" t="s">
        <v>352</v>
      </c>
      <c r="I560" s="218"/>
    </row>
    <row r="561" spans="1:9" ht="18.75" x14ac:dyDescent="0.3">
      <c r="A561" s="218"/>
      <c r="B561" s="218"/>
      <c r="C561" s="255" t="s">
        <v>387</v>
      </c>
      <c r="D561" s="272" t="s">
        <v>351</v>
      </c>
      <c r="E561" s="246" t="s">
        <v>161</v>
      </c>
      <c r="F561" s="281">
        <v>43</v>
      </c>
      <c r="G561" s="282">
        <v>1305</v>
      </c>
      <c r="H561" s="261" t="s">
        <v>352</v>
      </c>
      <c r="I561" s="218"/>
    </row>
    <row r="562" spans="1:9" ht="18.75" x14ac:dyDescent="0.3">
      <c r="A562" s="218"/>
      <c r="B562" s="218"/>
      <c r="C562" s="255" t="s">
        <v>388</v>
      </c>
      <c r="D562" s="272" t="s">
        <v>351</v>
      </c>
      <c r="E562" s="246" t="s">
        <v>161</v>
      </c>
      <c r="F562" s="281">
        <v>44</v>
      </c>
      <c r="G562" s="282">
        <v>1374</v>
      </c>
      <c r="H562" s="260" t="s">
        <v>352</v>
      </c>
      <c r="I562" s="218"/>
    </row>
    <row r="563" spans="1:9" ht="18.75" x14ac:dyDescent="0.3">
      <c r="A563" s="218"/>
      <c r="B563" s="218"/>
      <c r="C563" s="255" t="s">
        <v>389</v>
      </c>
      <c r="D563" s="272" t="s">
        <v>351</v>
      </c>
      <c r="E563" s="246" t="s">
        <v>161</v>
      </c>
      <c r="F563" s="281">
        <v>45</v>
      </c>
      <c r="G563" s="282">
        <v>1497</v>
      </c>
      <c r="H563" s="261" t="s">
        <v>352</v>
      </c>
      <c r="I563" s="218"/>
    </row>
    <row r="564" spans="1:9" ht="18.75" x14ac:dyDescent="0.3">
      <c r="A564" s="218"/>
      <c r="B564" s="218"/>
      <c r="C564" s="277"/>
      <c r="D564" s="300"/>
      <c r="E564" s="288"/>
      <c r="F564" s="289"/>
      <c r="G564" s="289"/>
      <c r="H564" s="236"/>
      <c r="I564" s="218"/>
    </row>
    <row r="565" spans="1:9" x14ac:dyDescent="0.25">
      <c r="A565" s="218"/>
      <c r="B565" s="218"/>
      <c r="C565" s="238"/>
      <c r="D565" s="238"/>
      <c r="E565" s="238"/>
      <c r="F565" s="238"/>
      <c r="G565" s="238"/>
      <c r="H565" s="238"/>
      <c r="I565" s="218"/>
    </row>
    <row r="566" spans="1:9" x14ac:dyDescent="0.25">
      <c r="A566" s="218"/>
      <c r="B566" s="218"/>
      <c r="C566" s="238"/>
      <c r="D566" s="238"/>
      <c r="E566" s="238"/>
      <c r="F566" s="238"/>
      <c r="G566" s="238"/>
      <c r="H566" s="238"/>
      <c r="I566" s="218"/>
    </row>
    <row r="567" spans="1:9" x14ac:dyDescent="0.25">
      <c r="A567" s="218"/>
      <c r="B567" s="218"/>
      <c r="C567" s="238"/>
      <c r="D567" s="238"/>
      <c r="E567" s="238"/>
      <c r="F567" s="238"/>
      <c r="G567" s="238"/>
      <c r="H567" s="238"/>
      <c r="I567" s="218"/>
    </row>
    <row r="568" spans="1:9" x14ac:dyDescent="0.25">
      <c r="A568" s="218"/>
      <c r="B568" s="218"/>
      <c r="C568" s="238"/>
      <c r="D568" s="238"/>
      <c r="E568" s="238"/>
      <c r="F568" s="238"/>
      <c r="G568" s="238"/>
      <c r="H568" s="238"/>
      <c r="I568" s="218"/>
    </row>
    <row r="569" spans="1:9" x14ac:dyDescent="0.25">
      <c r="A569" s="218"/>
      <c r="B569" s="218"/>
      <c r="C569" s="238"/>
      <c r="D569" s="238"/>
      <c r="E569" s="238"/>
      <c r="F569" s="238"/>
      <c r="G569" s="238"/>
      <c r="H569" s="238"/>
      <c r="I569" s="218"/>
    </row>
    <row r="570" spans="1:9" x14ac:dyDescent="0.25">
      <c r="A570" s="218"/>
      <c r="B570" s="218"/>
      <c r="C570" s="238"/>
      <c r="D570" s="238"/>
      <c r="E570" s="238"/>
      <c r="F570" s="238"/>
      <c r="G570" s="238"/>
      <c r="H570" s="238"/>
      <c r="I570" s="218"/>
    </row>
    <row r="571" spans="1:9" x14ac:dyDescent="0.25">
      <c r="A571" s="218"/>
      <c r="B571" s="218"/>
      <c r="C571" s="238"/>
      <c r="D571" s="238"/>
      <c r="E571" s="238"/>
      <c r="F571" s="238"/>
      <c r="G571" s="238"/>
      <c r="H571" s="238"/>
      <c r="I571" s="218"/>
    </row>
    <row r="572" spans="1:9" x14ac:dyDescent="0.25">
      <c r="A572" s="218"/>
      <c r="B572" s="218"/>
      <c r="C572" s="238"/>
      <c r="D572" s="238"/>
      <c r="E572" s="238"/>
      <c r="F572" s="238"/>
      <c r="G572" s="238"/>
      <c r="H572" s="238"/>
      <c r="I572" s="218"/>
    </row>
    <row r="573" spans="1:9" x14ac:dyDescent="0.25">
      <c r="A573" s="218"/>
      <c r="B573" s="218"/>
      <c r="C573" s="238"/>
      <c r="D573" s="238"/>
      <c r="E573" s="238"/>
      <c r="F573" s="238"/>
      <c r="G573" s="238"/>
      <c r="H573" s="238"/>
      <c r="I573" s="218"/>
    </row>
    <row r="574" spans="1:9" x14ac:dyDescent="0.25">
      <c r="A574" s="218"/>
      <c r="B574" s="218"/>
      <c r="C574" s="238"/>
      <c r="D574" s="238"/>
      <c r="E574" s="238"/>
      <c r="F574" s="238"/>
      <c r="G574" s="238"/>
      <c r="H574" s="238"/>
      <c r="I574" s="218"/>
    </row>
    <row r="575" spans="1:9" ht="18.75" x14ac:dyDescent="0.3">
      <c r="A575" s="218"/>
      <c r="B575" s="218"/>
      <c r="C575" s="254" t="s">
        <v>102</v>
      </c>
      <c r="D575" s="255" t="s">
        <v>108</v>
      </c>
      <c r="E575" s="278" t="s">
        <v>109</v>
      </c>
      <c r="F575" s="256" t="s">
        <v>43</v>
      </c>
      <c r="G575" s="256" t="s">
        <v>44</v>
      </c>
      <c r="H575" s="279" t="s">
        <v>110</v>
      </c>
      <c r="I575" s="218"/>
    </row>
    <row r="576" spans="1:9" ht="18.75" x14ac:dyDescent="0.3">
      <c r="A576" s="218"/>
      <c r="B576" s="218"/>
      <c r="C576" s="301" t="s">
        <v>390</v>
      </c>
      <c r="D576" s="272" t="s">
        <v>391</v>
      </c>
      <c r="E576" s="225" t="s">
        <v>117</v>
      </c>
      <c r="F576" s="281">
        <v>9</v>
      </c>
      <c r="G576" s="282">
        <v>4</v>
      </c>
      <c r="H576" s="301" t="s">
        <v>392</v>
      </c>
      <c r="I576" s="218"/>
    </row>
    <row r="577" spans="1:9" ht="18.75" x14ac:dyDescent="0.3">
      <c r="A577" s="218"/>
      <c r="B577" s="218"/>
      <c r="C577" s="301" t="s">
        <v>393</v>
      </c>
      <c r="D577" s="272" t="s">
        <v>391</v>
      </c>
      <c r="E577" s="225" t="s">
        <v>117</v>
      </c>
      <c r="F577" s="281">
        <v>10</v>
      </c>
      <c r="G577" s="282">
        <v>5</v>
      </c>
      <c r="H577" s="255" t="s">
        <v>392</v>
      </c>
      <c r="I577" s="218"/>
    </row>
    <row r="578" spans="1:9" ht="18.75" x14ac:dyDescent="0.3">
      <c r="A578" s="218"/>
      <c r="B578" s="218"/>
      <c r="C578" s="301" t="s">
        <v>394</v>
      </c>
      <c r="D578" s="272" t="s">
        <v>391</v>
      </c>
      <c r="E578" s="225" t="s">
        <v>119</v>
      </c>
      <c r="F578" s="281">
        <v>11</v>
      </c>
      <c r="G578" s="282">
        <v>7</v>
      </c>
      <c r="H578" s="301" t="s">
        <v>392</v>
      </c>
      <c r="I578" s="218"/>
    </row>
    <row r="579" spans="1:9" ht="18.75" x14ac:dyDescent="0.3">
      <c r="A579" s="218"/>
      <c r="B579" s="218"/>
      <c r="C579" s="301" t="s">
        <v>395</v>
      </c>
      <c r="D579" s="272" t="s">
        <v>391</v>
      </c>
      <c r="E579" s="225" t="s">
        <v>119</v>
      </c>
      <c r="F579" s="281">
        <v>12</v>
      </c>
      <c r="G579" s="282">
        <v>8</v>
      </c>
      <c r="H579" s="255" t="s">
        <v>392</v>
      </c>
      <c r="I579" s="218"/>
    </row>
    <row r="580" spans="1:9" ht="18.75" x14ac:dyDescent="0.3">
      <c r="A580" s="218"/>
      <c r="B580" s="218"/>
      <c r="C580" s="301" t="s">
        <v>396</v>
      </c>
      <c r="D580" s="272" t="s">
        <v>391</v>
      </c>
      <c r="E580" s="225" t="s">
        <v>119</v>
      </c>
      <c r="F580" s="281">
        <v>13</v>
      </c>
      <c r="G580" s="282">
        <v>10</v>
      </c>
      <c r="H580" s="301" t="s">
        <v>392</v>
      </c>
      <c r="I580" s="218"/>
    </row>
    <row r="581" spans="1:9" ht="18.75" x14ac:dyDescent="0.3">
      <c r="A581" s="218"/>
      <c r="B581" s="218"/>
      <c r="C581" s="301" t="s">
        <v>397</v>
      </c>
      <c r="D581" s="272" t="s">
        <v>391</v>
      </c>
      <c r="E581" s="225" t="s">
        <v>119</v>
      </c>
      <c r="F581" s="281">
        <v>14</v>
      </c>
      <c r="G581" s="282">
        <v>11</v>
      </c>
      <c r="H581" s="255" t="s">
        <v>392</v>
      </c>
      <c r="I581" s="218"/>
    </row>
    <row r="582" spans="1:9" ht="18.75" x14ac:dyDescent="0.3">
      <c r="A582" s="218"/>
      <c r="B582" s="218"/>
      <c r="C582" s="301" t="s">
        <v>398</v>
      </c>
      <c r="D582" s="272" t="s">
        <v>391</v>
      </c>
      <c r="E582" s="225" t="s">
        <v>119</v>
      </c>
      <c r="F582" s="281">
        <v>15</v>
      </c>
      <c r="G582" s="282">
        <v>13</v>
      </c>
      <c r="H582" s="301" t="s">
        <v>392</v>
      </c>
      <c r="I582" s="218"/>
    </row>
    <row r="583" spans="1:9" ht="18.75" x14ac:dyDescent="0.3">
      <c r="A583" s="218"/>
      <c r="B583" s="218"/>
      <c r="C583" s="301" t="s">
        <v>399</v>
      </c>
      <c r="D583" s="272" t="s">
        <v>391</v>
      </c>
      <c r="E583" s="225" t="s">
        <v>119</v>
      </c>
      <c r="F583" s="281">
        <v>16</v>
      </c>
      <c r="G583" s="282">
        <v>14</v>
      </c>
      <c r="H583" s="255" t="s">
        <v>392</v>
      </c>
      <c r="I583" s="218"/>
    </row>
    <row r="584" spans="1:9" ht="18.75" x14ac:dyDescent="0.3">
      <c r="A584" s="218"/>
      <c r="B584" s="218"/>
      <c r="C584" s="301" t="s">
        <v>400</v>
      </c>
      <c r="D584" s="272" t="s">
        <v>391</v>
      </c>
      <c r="E584" s="225" t="s">
        <v>119</v>
      </c>
      <c r="F584" s="281">
        <v>17</v>
      </c>
      <c r="G584" s="282">
        <v>18</v>
      </c>
      <c r="H584" s="301" t="s">
        <v>392</v>
      </c>
      <c r="I584" s="218"/>
    </row>
    <row r="585" spans="1:9" ht="18.75" x14ac:dyDescent="0.3">
      <c r="A585" s="218"/>
      <c r="B585" s="218"/>
      <c r="C585" s="301" t="s">
        <v>401</v>
      </c>
      <c r="D585" s="272" t="s">
        <v>391</v>
      </c>
      <c r="E585" s="225" t="s">
        <v>119</v>
      </c>
      <c r="F585" s="281">
        <v>18</v>
      </c>
      <c r="G585" s="282">
        <v>19</v>
      </c>
      <c r="H585" s="255" t="s">
        <v>392</v>
      </c>
      <c r="I585" s="218"/>
    </row>
    <row r="586" spans="1:9" ht="18.75" x14ac:dyDescent="0.3">
      <c r="A586" s="218"/>
      <c r="B586" s="218"/>
      <c r="C586" s="301" t="s">
        <v>402</v>
      </c>
      <c r="D586" s="272" t="s">
        <v>391</v>
      </c>
      <c r="E586" s="225" t="s">
        <v>119</v>
      </c>
      <c r="F586" s="281">
        <v>19</v>
      </c>
      <c r="G586" s="282">
        <v>23</v>
      </c>
      <c r="H586" s="301" t="s">
        <v>392</v>
      </c>
      <c r="I586" s="218"/>
    </row>
    <row r="587" spans="1:9" ht="18.75" x14ac:dyDescent="0.3">
      <c r="A587" s="218"/>
      <c r="B587" s="218"/>
      <c r="C587" s="301" t="s">
        <v>403</v>
      </c>
      <c r="D587" s="272" t="s">
        <v>391</v>
      </c>
      <c r="E587" s="225" t="s">
        <v>119</v>
      </c>
      <c r="F587" s="281">
        <v>20</v>
      </c>
      <c r="G587" s="282">
        <v>24</v>
      </c>
      <c r="H587" s="255" t="s">
        <v>392</v>
      </c>
      <c r="I587" s="218"/>
    </row>
    <row r="588" spans="1:9" ht="18.75" x14ac:dyDescent="0.3">
      <c r="A588" s="218"/>
      <c r="B588" s="218"/>
      <c r="C588" s="301" t="s">
        <v>404</v>
      </c>
      <c r="D588" s="272" t="s">
        <v>391</v>
      </c>
      <c r="E588" s="225" t="s">
        <v>119</v>
      </c>
      <c r="F588" s="281">
        <v>21</v>
      </c>
      <c r="G588" s="282">
        <v>29</v>
      </c>
      <c r="H588" s="301" t="s">
        <v>392</v>
      </c>
      <c r="I588" s="218"/>
    </row>
    <row r="589" spans="1:9" ht="18.75" x14ac:dyDescent="0.3">
      <c r="A589" s="218"/>
      <c r="B589" s="218"/>
      <c r="C589" s="301" t="s">
        <v>405</v>
      </c>
      <c r="D589" s="272" t="s">
        <v>391</v>
      </c>
      <c r="E589" s="225" t="s">
        <v>119</v>
      </c>
      <c r="F589" s="281">
        <v>22</v>
      </c>
      <c r="G589" s="282">
        <v>31</v>
      </c>
      <c r="H589" s="255" t="s">
        <v>392</v>
      </c>
      <c r="I589" s="218"/>
    </row>
    <row r="590" spans="1:9" ht="18.75" x14ac:dyDescent="0.3">
      <c r="A590" s="218"/>
      <c r="B590" s="218"/>
      <c r="C590" s="301" t="s">
        <v>406</v>
      </c>
      <c r="D590" s="272" t="s">
        <v>391</v>
      </c>
      <c r="E590" s="225" t="s">
        <v>119</v>
      </c>
      <c r="F590" s="281">
        <v>23</v>
      </c>
      <c r="G590" s="282">
        <v>36</v>
      </c>
      <c r="H590" s="301" t="s">
        <v>392</v>
      </c>
      <c r="I590" s="218"/>
    </row>
    <row r="591" spans="1:9" ht="18.75" x14ac:dyDescent="0.3">
      <c r="A591" s="218"/>
      <c r="B591" s="218"/>
      <c r="C591" s="301" t="s">
        <v>407</v>
      </c>
      <c r="D591" s="272" t="s">
        <v>391</v>
      </c>
      <c r="E591" s="225" t="s">
        <v>119</v>
      </c>
      <c r="F591" s="281">
        <v>24</v>
      </c>
      <c r="G591" s="282">
        <v>38</v>
      </c>
      <c r="H591" s="255" t="s">
        <v>392</v>
      </c>
      <c r="I591" s="218"/>
    </row>
    <row r="592" spans="1:9" ht="18.75" x14ac:dyDescent="0.3">
      <c r="A592" s="218"/>
      <c r="B592" s="218"/>
      <c r="C592" s="301" t="s">
        <v>408</v>
      </c>
      <c r="D592" s="272" t="s">
        <v>391</v>
      </c>
      <c r="E592" s="225" t="s">
        <v>119</v>
      </c>
      <c r="F592" s="281">
        <v>25</v>
      </c>
      <c r="G592" s="282">
        <v>43</v>
      </c>
      <c r="H592" s="301" t="s">
        <v>392</v>
      </c>
      <c r="I592" s="218"/>
    </row>
    <row r="593" spans="1:9" ht="18.75" x14ac:dyDescent="0.3">
      <c r="A593" s="218"/>
      <c r="B593" s="218"/>
      <c r="C593" s="301" t="s">
        <v>409</v>
      </c>
      <c r="D593" s="272" t="s">
        <v>391</v>
      </c>
      <c r="E593" s="225" t="s">
        <v>119</v>
      </c>
      <c r="F593" s="281">
        <v>26</v>
      </c>
      <c r="G593" s="282">
        <v>45</v>
      </c>
      <c r="H593" s="255" t="s">
        <v>392</v>
      </c>
      <c r="I593" s="218"/>
    </row>
    <row r="594" spans="1:9" ht="18.75" x14ac:dyDescent="0.3">
      <c r="A594" s="218"/>
      <c r="B594" s="218"/>
      <c r="C594" s="301" t="s">
        <v>410</v>
      </c>
      <c r="D594" s="272" t="s">
        <v>391</v>
      </c>
      <c r="E594" s="225" t="s">
        <v>119</v>
      </c>
      <c r="F594" s="281">
        <v>27</v>
      </c>
      <c r="G594" s="282">
        <v>51</v>
      </c>
      <c r="H594" s="301" t="s">
        <v>392</v>
      </c>
      <c r="I594" s="218"/>
    </row>
    <row r="595" spans="1:9" ht="18.75" x14ac:dyDescent="0.3">
      <c r="A595" s="218"/>
      <c r="B595" s="218"/>
      <c r="C595" s="301" t="s">
        <v>411</v>
      </c>
      <c r="D595" s="272" t="s">
        <v>391</v>
      </c>
      <c r="E595" s="225" t="s">
        <v>119</v>
      </c>
      <c r="F595" s="281">
        <v>28</v>
      </c>
      <c r="G595" s="282">
        <v>53</v>
      </c>
      <c r="H595" s="255" t="s">
        <v>392</v>
      </c>
      <c r="I595" s="218"/>
    </row>
    <row r="596" spans="1:9" ht="18.75" x14ac:dyDescent="0.3">
      <c r="A596" s="218"/>
      <c r="B596" s="218"/>
      <c r="C596" s="301" t="s">
        <v>412</v>
      </c>
      <c r="D596" s="272" t="s">
        <v>391</v>
      </c>
      <c r="E596" s="225" t="s">
        <v>119</v>
      </c>
      <c r="F596" s="281">
        <v>29</v>
      </c>
      <c r="G596" s="282">
        <v>60</v>
      </c>
      <c r="H596" s="301" t="s">
        <v>392</v>
      </c>
      <c r="I596" s="218"/>
    </row>
    <row r="597" spans="1:9" ht="18.75" x14ac:dyDescent="0.3">
      <c r="A597" s="218"/>
      <c r="B597" s="218"/>
      <c r="C597" s="301" t="s">
        <v>413</v>
      </c>
      <c r="D597" s="272" t="s">
        <v>391</v>
      </c>
      <c r="E597" s="225" t="s">
        <v>119</v>
      </c>
      <c r="F597" s="281">
        <v>30</v>
      </c>
      <c r="G597" s="282">
        <v>63</v>
      </c>
      <c r="H597" s="255" t="s">
        <v>392</v>
      </c>
      <c r="I597" s="218"/>
    </row>
    <row r="598" spans="1:9" ht="18.75" x14ac:dyDescent="0.3">
      <c r="A598" s="218"/>
      <c r="B598" s="218"/>
      <c r="C598" s="301" t="s">
        <v>414</v>
      </c>
      <c r="D598" s="272" t="s">
        <v>391</v>
      </c>
      <c r="E598" s="225" t="s">
        <v>119</v>
      </c>
      <c r="F598" s="281">
        <v>31</v>
      </c>
      <c r="G598" s="282">
        <v>69</v>
      </c>
      <c r="H598" s="301" t="s">
        <v>392</v>
      </c>
      <c r="I598" s="218"/>
    </row>
    <row r="599" spans="1:9" ht="18.75" x14ac:dyDescent="0.3">
      <c r="A599" s="218"/>
      <c r="B599" s="218"/>
      <c r="C599" s="301" t="s">
        <v>415</v>
      </c>
      <c r="D599" s="272" t="s">
        <v>391</v>
      </c>
      <c r="E599" s="225" t="s">
        <v>119</v>
      </c>
      <c r="F599" s="281">
        <v>32</v>
      </c>
      <c r="G599" s="282">
        <v>72</v>
      </c>
      <c r="H599" s="255" t="s">
        <v>392</v>
      </c>
      <c r="I599" s="218"/>
    </row>
    <row r="600" spans="1:9" ht="18.75" x14ac:dyDescent="0.3">
      <c r="A600" s="218"/>
      <c r="B600" s="218"/>
      <c r="C600" s="301" t="s">
        <v>416</v>
      </c>
      <c r="D600" s="272" t="s">
        <v>391</v>
      </c>
      <c r="E600" s="225" t="s">
        <v>119</v>
      </c>
      <c r="F600" s="281">
        <v>33</v>
      </c>
      <c r="G600" s="282">
        <v>79</v>
      </c>
      <c r="H600" s="301" t="s">
        <v>392</v>
      </c>
      <c r="I600" s="218"/>
    </row>
    <row r="601" spans="1:9" ht="18.75" x14ac:dyDescent="0.3">
      <c r="A601" s="218"/>
      <c r="B601" s="218"/>
      <c r="C601" s="301" t="s">
        <v>417</v>
      </c>
      <c r="D601" s="272" t="s">
        <v>391</v>
      </c>
      <c r="E601" s="225" t="s">
        <v>119</v>
      </c>
      <c r="F601" s="281">
        <v>34</v>
      </c>
      <c r="G601" s="282">
        <v>83</v>
      </c>
      <c r="H601" s="255" t="s">
        <v>392</v>
      </c>
      <c r="I601" s="218"/>
    </row>
    <row r="602" spans="1:9" ht="18.75" x14ac:dyDescent="0.3">
      <c r="A602" s="218"/>
      <c r="B602" s="218"/>
      <c r="C602" s="301" t="s">
        <v>418</v>
      </c>
      <c r="D602" s="272" t="s">
        <v>391</v>
      </c>
      <c r="E602" s="225" t="s">
        <v>119</v>
      </c>
      <c r="F602" s="281">
        <v>35</v>
      </c>
      <c r="G602" s="282">
        <v>90</v>
      </c>
      <c r="H602" s="301" t="s">
        <v>392</v>
      </c>
      <c r="I602" s="218"/>
    </row>
    <row r="603" spans="1:9" ht="18.75" x14ac:dyDescent="0.3">
      <c r="A603" s="218"/>
      <c r="B603" s="218"/>
      <c r="C603" s="301" t="s">
        <v>419</v>
      </c>
      <c r="D603" s="272" t="s">
        <v>391</v>
      </c>
      <c r="E603" s="225" t="s">
        <v>119</v>
      </c>
      <c r="F603" s="281">
        <v>36</v>
      </c>
      <c r="G603" s="282">
        <v>94</v>
      </c>
      <c r="H603" s="255" t="s">
        <v>392</v>
      </c>
      <c r="I603" s="218"/>
    </row>
    <row r="604" spans="1:9" ht="18.75" x14ac:dyDescent="0.3">
      <c r="A604" s="218"/>
      <c r="B604" s="218"/>
      <c r="C604" s="301" t="s">
        <v>420</v>
      </c>
      <c r="D604" s="272" t="s">
        <v>391</v>
      </c>
      <c r="E604" s="225" t="s">
        <v>119</v>
      </c>
      <c r="F604" s="281">
        <v>37</v>
      </c>
      <c r="G604" s="282">
        <v>101</v>
      </c>
      <c r="H604" s="301" t="s">
        <v>392</v>
      </c>
      <c r="I604" s="218"/>
    </row>
    <row r="605" spans="1:9" ht="18.75" x14ac:dyDescent="0.3">
      <c r="A605" s="218"/>
      <c r="B605" s="218"/>
      <c r="C605" s="301" t="s">
        <v>421</v>
      </c>
      <c r="D605" s="272" t="s">
        <v>391</v>
      </c>
      <c r="E605" s="225" t="s">
        <v>119</v>
      </c>
      <c r="F605" s="281">
        <v>38</v>
      </c>
      <c r="G605" s="282">
        <v>105</v>
      </c>
      <c r="H605" s="255" t="s">
        <v>392</v>
      </c>
      <c r="I605" s="218"/>
    </row>
    <row r="606" spans="1:9" ht="18.75" x14ac:dyDescent="0.3">
      <c r="A606" s="218"/>
      <c r="B606" s="218"/>
      <c r="C606" s="301" t="s">
        <v>422</v>
      </c>
      <c r="D606" s="272" t="s">
        <v>391</v>
      </c>
      <c r="E606" s="225" t="s">
        <v>119</v>
      </c>
      <c r="F606" s="281">
        <v>39</v>
      </c>
      <c r="G606" s="282">
        <v>114</v>
      </c>
      <c r="H606" s="301" t="s">
        <v>392</v>
      </c>
      <c r="I606" s="218"/>
    </row>
    <row r="607" spans="1:9" ht="18.75" x14ac:dyDescent="0.3">
      <c r="A607" s="218"/>
      <c r="B607" s="218"/>
      <c r="C607" s="301" t="s">
        <v>423</v>
      </c>
      <c r="D607" s="272" t="s">
        <v>391</v>
      </c>
      <c r="E607" s="225" t="s">
        <v>119</v>
      </c>
      <c r="F607" s="281">
        <v>40</v>
      </c>
      <c r="G607" s="282">
        <v>116</v>
      </c>
      <c r="H607" s="255" t="s">
        <v>392</v>
      </c>
      <c r="I607" s="218"/>
    </row>
    <row r="608" spans="1:9" ht="18.75" x14ac:dyDescent="0.3">
      <c r="A608" s="218"/>
      <c r="B608" s="218"/>
      <c r="C608" s="301" t="s">
        <v>424</v>
      </c>
      <c r="D608" s="272" t="s">
        <v>391</v>
      </c>
      <c r="E608" s="225" t="s">
        <v>119</v>
      </c>
      <c r="F608" s="281">
        <v>41</v>
      </c>
      <c r="G608" s="282">
        <v>125</v>
      </c>
      <c r="H608" s="301" t="s">
        <v>392</v>
      </c>
      <c r="I608" s="218"/>
    </row>
    <row r="609" spans="1:9" ht="18.75" x14ac:dyDescent="0.3">
      <c r="A609" s="218"/>
      <c r="B609" s="218"/>
      <c r="C609" s="301" t="s">
        <v>425</v>
      </c>
      <c r="D609" s="272" t="s">
        <v>391</v>
      </c>
      <c r="E609" s="225" t="s">
        <v>119</v>
      </c>
      <c r="F609" s="281">
        <v>42</v>
      </c>
      <c r="G609" s="282">
        <v>128</v>
      </c>
      <c r="H609" s="255" t="s">
        <v>392</v>
      </c>
      <c r="I609" s="218"/>
    </row>
    <row r="610" spans="1:9" ht="18.75" x14ac:dyDescent="0.3">
      <c r="A610" s="218"/>
      <c r="B610" s="218"/>
      <c r="C610" s="301" t="s">
        <v>426</v>
      </c>
      <c r="D610" s="272" t="s">
        <v>391</v>
      </c>
      <c r="E610" s="225" t="s">
        <v>119</v>
      </c>
      <c r="F610" s="281">
        <v>43</v>
      </c>
      <c r="G610" s="282">
        <v>138</v>
      </c>
      <c r="H610" s="301" t="s">
        <v>392</v>
      </c>
      <c r="I610" s="218"/>
    </row>
    <row r="611" spans="1:9" ht="18.75" x14ac:dyDescent="0.3">
      <c r="A611" s="218"/>
      <c r="B611" s="218"/>
      <c r="C611" s="301" t="s">
        <v>427</v>
      </c>
      <c r="D611" s="272" t="s">
        <v>391</v>
      </c>
      <c r="E611" s="225" t="s">
        <v>119</v>
      </c>
      <c r="F611" s="281">
        <v>44</v>
      </c>
      <c r="G611" s="282">
        <v>143</v>
      </c>
      <c r="H611" s="255" t="s">
        <v>392</v>
      </c>
      <c r="I611" s="218"/>
    </row>
    <row r="612" spans="1:9" ht="18.75" x14ac:dyDescent="0.3">
      <c r="A612" s="218"/>
      <c r="B612" s="218"/>
      <c r="C612" s="301" t="s">
        <v>428</v>
      </c>
      <c r="D612" s="272" t="s">
        <v>391</v>
      </c>
      <c r="E612" s="225" t="s">
        <v>119</v>
      </c>
      <c r="F612" s="281">
        <v>45</v>
      </c>
      <c r="G612" s="282">
        <v>154</v>
      </c>
      <c r="H612" s="301" t="s">
        <v>392</v>
      </c>
      <c r="I612" s="218"/>
    </row>
    <row r="613" spans="1:9" x14ac:dyDescent="0.25">
      <c r="A613" s="218"/>
      <c r="B613" s="218"/>
      <c r="C613" s="247"/>
      <c r="D613" s="247"/>
      <c r="E613" s="247"/>
      <c r="F613" s="247"/>
      <c r="G613" s="247"/>
      <c r="H613" s="247"/>
      <c r="I613" s="218"/>
    </row>
    <row r="614" spans="1:9" x14ac:dyDescent="0.25">
      <c r="A614" s="218"/>
      <c r="B614" s="218"/>
      <c r="C614" s="218"/>
      <c r="D614" s="218"/>
      <c r="E614" s="218"/>
      <c r="F614" s="218"/>
      <c r="G614" s="218"/>
      <c r="H614" s="218"/>
      <c r="I614" s="218"/>
    </row>
    <row r="615" spans="1:9" x14ac:dyDescent="0.25">
      <c r="A615" s="218"/>
      <c r="B615" s="218"/>
      <c r="C615" s="218"/>
      <c r="D615" s="218"/>
      <c r="E615" s="218"/>
      <c r="F615" s="218"/>
      <c r="G615" s="218"/>
      <c r="H615" s="218"/>
      <c r="I615" s="218"/>
    </row>
    <row r="616" spans="1:9" x14ac:dyDescent="0.25">
      <c r="A616" s="218"/>
      <c r="B616" s="218"/>
      <c r="C616" s="218"/>
      <c r="D616" s="218"/>
      <c r="E616" s="218"/>
      <c r="F616" s="218"/>
      <c r="G616" s="218"/>
      <c r="H616" s="218"/>
      <c r="I616" s="218"/>
    </row>
    <row r="617" spans="1:9" x14ac:dyDescent="0.25">
      <c r="A617" s="218"/>
      <c r="B617" s="218"/>
      <c r="C617" s="218"/>
      <c r="D617" s="218"/>
      <c r="E617" s="218"/>
      <c r="F617" s="218"/>
      <c r="G617" s="218"/>
      <c r="H617" s="218"/>
      <c r="I617" s="218"/>
    </row>
    <row r="618" spans="1:9" x14ac:dyDescent="0.25">
      <c r="A618" s="218"/>
      <c r="B618" s="218"/>
      <c r="C618" s="218"/>
      <c r="D618" s="218"/>
      <c r="E618" s="218"/>
      <c r="F618" s="218"/>
      <c r="G618" s="218"/>
      <c r="H618" s="218"/>
      <c r="I618" s="218"/>
    </row>
    <row r="619" spans="1:9" x14ac:dyDescent="0.25">
      <c r="A619" s="218"/>
      <c r="B619" s="218"/>
      <c r="C619" s="218"/>
      <c r="D619" s="218"/>
      <c r="E619" s="218"/>
      <c r="F619" s="218"/>
      <c r="G619" s="218"/>
      <c r="H619" s="218"/>
      <c r="I619" s="218"/>
    </row>
    <row r="620" spans="1:9" x14ac:dyDescent="0.25">
      <c r="A620" s="218"/>
      <c r="B620" s="218"/>
      <c r="C620" s="218"/>
      <c r="D620" s="218"/>
      <c r="E620" s="218"/>
      <c r="F620" s="218"/>
      <c r="G620" s="218"/>
      <c r="H620" s="218"/>
      <c r="I620" s="218"/>
    </row>
    <row r="621" spans="1:9" x14ac:dyDescent="0.25">
      <c r="A621" s="218"/>
      <c r="B621" s="218"/>
      <c r="C621" s="218"/>
      <c r="D621" s="218"/>
      <c r="E621" s="218"/>
      <c r="F621" s="218"/>
      <c r="G621" s="218"/>
      <c r="H621" s="218"/>
      <c r="I621" s="218"/>
    </row>
    <row r="622" spans="1:9" x14ac:dyDescent="0.25">
      <c r="A622" s="218"/>
      <c r="B622" s="218"/>
      <c r="C622" s="218"/>
      <c r="D622" s="218"/>
      <c r="E622" s="218"/>
      <c r="F622" s="218"/>
      <c r="G622" s="218"/>
      <c r="H622" s="218"/>
      <c r="I622" s="218"/>
    </row>
    <row r="623" spans="1:9" x14ac:dyDescent="0.25">
      <c r="A623" s="218"/>
      <c r="B623" s="218"/>
      <c r="C623" s="218"/>
      <c r="D623" s="218"/>
      <c r="E623" s="218"/>
      <c r="F623" s="218"/>
      <c r="G623" s="218"/>
      <c r="H623" s="218"/>
      <c r="I623" s="218"/>
    </row>
    <row r="624" spans="1:9" x14ac:dyDescent="0.25">
      <c r="A624" s="218"/>
      <c r="B624" s="218"/>
      <c r="C624" s="218"/>
      <c r="D624" s="218"/>
      <c r="E624" s="218"/>
      <c r="F624" s="218"/>
      <c r="G624" s="218"/>
      <c r="H624" s="218"/>
      <c r="I624" s="218"/>
    </row>
    <row r="625" spans="1:9" x14ac:dyDescent="0.25">
      <c r="A625" s="218"/>
      <c r="B625" s="218"/>
      <c r="C625" s="218"/>
      <c r="D625" s="218"/>
      <c r="E625" s="218"/>
      <c r="F625" s="218"/>
      <c r="G625" s="218"/>
      <c r="H625" s="218"/>
      <c r="I625" s="218"/>
    </row>
    <row r="626" spans="1:9" x14ac:dyDescent="0.25">
      <c r="A626" s="218"/>
      <c r="B626" s="218"/>
      <c r="C626" s="218"/>
      <c r="D626" s="218"/>
      <c r="E626" s="218"/>
      <c r="F626" s="218"/>
      <c r="G626" s="218"/>
      <c r="H626" s="218"/>
      <c r="I626" s="218"/>
    </row>
    <row r="627" spans="1:9" x14ac:dyDescent="0.25">
      <c r="A627" s="218"/>
      <c r="B627" s="218"/>
      <c r="C627" s="218"/>
      <c r="D627" s="218"/>
      <c r="E627" s="218"/>
      <c r="F627" s="218"/>
      <c r="G627" s="218"/>
      <c r="H627" s="218"/>
      <c r="I627" s="218"/>
    </row>
    <row r="628" spans="1:9" ht="15.75" x14ac:dyDescent="0.25">
      <c r="A628" s="218"/>
      <c r="B628" s="218"/>
      <c r="C628" s="238"/>
      <c r="D628" s="238"/>
      <c r="E628" s="238"/>
      <c r="F628" s="238"/>
      <c r="G628" s="253" t="s">
        <v>197</v>
      </c>
      <c r="H628" s="238"/>
      <c r="I628" s="218"/>
    </row>
    <row r="629" spans="1:9" ht="18.75" x14ac:dyDescent="0.3">
      <c r="A629" s="218"/>
      <c r="B629" s="218"/>
      <c r="C629" s="254" t="s">
        <v>102</v>
      </c>
      <c r="D629" s="255" t="s">
        <v>108</v>
      </c>
      <c r="E629" s="278" t="s">
        <v>109</v>
      </c>
      <c r="F629" s="256" t="s">
        <v>43</v>
      </c>
      <c r="G629" s="301" t="s">
        <v>429</v>
      </c>
      <c r="H629" s="279" t="s">
        <v>110</v>
      </c>
      <c r="I629" s="218"/>
    </row>
    <row r="630" spans="1:9" ht="18.75" x14ac:dyDescent="0.3">
      <c r="A630" s="218"/>
      <c r="B630" s="218"/>
      <c r="C630" s="302" t="s">
        <v>430</v>
      </c>
      <c r="D630" s="224" t="s">
        <v>431</v>
      </c>
      <c r="E630" s="303" t="s">
        <v>432</v>
      </c>
      <c r="F630" s="304">
        <v>8</v>
      </c>
      <c r="G630" s="305">
        <v>3</v>
      </c>
      <c r="H630" s="301" t="s">
        <v>392</v>
      </c>
      <c r="I630" s="218"/>
    </row>
    <row r="631" spans="1:9" ht="18.75" x14ac:dyDescent="0.3">
      <c r="A631" s="218"/>
      <c r="B631" s="218"/>
      <c r="C631" s="302" t="s">
        <v>433</v>
      </c>
      <c r="D631" s="229" t="s">
        <v>434</v>
      </c>
      <c r="E631" s="303" t="s">
        <v>432</v>
      </c>
      <c r="F631" s="304">
        <v>9</v>
      </c>
      <c r="G631" s="305">
        <v>3</v>
      </c>
      <c r="H631" s="255" t="s">
        <v>392</v>
      </c>
      <c r="I631" s="218"/>
    </row>
    <row r="632" spans="1:9" ht="18.75" x14ac:dyDescent="0.3">
      <c r="A632" s="218"/>
      <c r="B632" s="218"/>
      <c r="C632" s="302" t="s">
        <v>435</v>
      </c>
      <c r="D632" s="224" t="s">
        <v>431</v>
      </c>
      <c r="E632" s="303" t="s">
        <v>432</v>
      </c>
      <c r="F632" s="304">
        <v>10</v>
      </c>
      <c r="G632" s="305">
        <v>7</v>
      </c>
      <c r="H632" s="301" t="s">
        <v>392</v>
      </c>
      <c r="I632" s="218"/>
    </row>
    <row r="633" spans="1:9" ht="18.75" x14ac:dyDescent="0.3">
      <c r="A633" s="218"/>
      <c r="B633" s="218"/>
      <c r="C633" s="302" t="s">
        <v>436</v>
      </c>
      <c r="D633" s="229" t="s">
        <v>434</v>
      </c>
      <c r="E633" s="303" t="s">
        <v>432</v>
      </c>
      <c r="F633" s="304">
        <v>11</v>
      </c>
      <c r="G633" s="305">
        <v>10</v>
      </c>
      <c r="H633" s="255" t="s">
        <v>392</v>
      </c>
      <c r="I633" s="218"/>
    </row>
    <row r="634" spans="1:9" ht="18.75" x14ac:dyDescent="0.3">
      <c r="A634" s="218"/>
      <c r="B634" s="218"/>
      <c r="C634" s="302" t="s">
        <v>437</v>
      </c>
      <c r="D634" s="224" t="s">
        <v>431</v>
      </c>
      <c r="E634" s="303" t="s">
        <v>432</v>
      </c>
      <c r="F634" s="304">
        <v>12</v>
      </c>
      <c r="G634" s="305">
        <v>14</v>
      </c>
      <c r="H634" s="301" t="s">
        <v>392</v>
      </c>
      <c r="I634" s="218"/>
    </row>
    <row r="635" spans="1:9" ht="18.75" x14ac:dyDescent="0.3">
      <c r="A635" s="218"/>
      <c r="B635" s="218"/>
      <c r="C635" s="302" t="s">
        <v>438</v>
      </c>
      <c r="D635" s="229" t="s">
        <v>434</v>
      </c>
      <c r="E635" s="303" t="s">
        <v>432</v>
      </c>
      <c r="F635" s="304">
        <v>13</v>
      </c>
      <c r="G635" s="305">
        <v>21</v>
      </c>
      <c r="H635" s="255" t="s">
        <v>392</v>
      </c>
      <c r="I635" s="218"/>
    </row>
    <row r="636" spans="1:9" ht="18.75" x14ac:dyDescent="0.3">
      <c r="A636" s="218"/>
      <c r="B636" s="218"/>
      <c r="C636" s="302" t="s">
        <v>439</v>
      </c>
      <c r="D636" s="224" t="s">
        <v>431</v>
      </c>
      <c r="E636" s="303" t="s">
        <v>432</v>
      </c>
      <c r="F636" s="304">
        <v>14</v>
      </c>
      <c r="G636" s="305">
        <v>29</v>
      </c>
      <c r="H636" s="301" t="s">
        <v>392</v>
      </c>
      <c r="I636" s="218"/>
    </row>
    <row r="637" spans="1:9" ht="18.75" x14ac:dyDescent="0.3">
      <c r="A637" s="218"/>
      <c r="B637" s="218"/>
      <c r="C637" s="302" t="s">
        <v>440</v>
      </c>
      <c r="D637" s="229" t="s">
        <v>434</v>
      </c>
      <c r="E637" s="303" t="s">
        <v>432</v>
      </c>
      <c r="F637" s="304">
        <v>15</v>
      </c>
      <c r="G637" s="305">
        <v>40</v>
      </c>
      <c r="H637" s="255" t="s">
        <v>392</v>
      </c>
      <c r="I637" s="218"/>
    </row>
    <row r="638" spans="1:9" ht="18.75" x14ac:dyDescent="0.3">
      <c r="A638" s="218"/>
      <c r="B638" s="218"/>
      <c r="C638" s="302" t="s">
        <v>441</v>
      </c>
      <c r="D638" s="224" t="s">
        <v>431</v>
      </c>
      <c r="E638" s="303" t="s">
        <v>432</v>
      </c>
      <c r="F638" s="304">
        <v>16</v>
      </c>
      <c r="G638" s="305">
        <v>53</v>
      </c>
      <c r="H638" s="301" t="s">
        <v>392</v>
      </c>
      <c r="I638" s="218"/>
    </row>
    <row r="639" spans="1:9" ht="18.75" x14ac:dyDescent="0.3">
      <c r="A639" s="218"/>
      <c r="B639" s="218"/>
      <c r="C639" s="302" t="s">
        <v>442</v>
      </c>
      <c r="D639" s="229" t="s">
        <v>434</v>
      </c>
      <c r="E639" s="303" t="s">
        <v>432</v>
      </c>
      <c r="F639" s="304">
        <v>17</v>
      </c>
      <c r="G639" s="305">
        <v>66</v>
      </c>
      <c r="H639" s="255" t="s">
        <v>392</v>
      </c>
      <c r="I639" s="218"/>
    </row>
    <row r="640" spans="1:9" ht="18.75" x14ac:dyDescent="0.3">
      <c r="A640" s="218"/>
      <c r="B640" s="218"/>
      <c r="C640" s="302" t="s">
        <v>443</v>
      </c>
      <c r="D640" s="224" t="s">
        <v>431</v>
      </c>
      <c r="E640" s="303" t="s">
        <v>432</v>
      </c>
      <c r="F640" s="304">
        <v>18</v>
      </c>
      <c r="G640" s="305">
        <v>81</v>
      </c>
      <c r="H640" s="301" t="s">
        <v>392</v>
      </c>
      <c r="I640" s="218"/>
    </row>
    <row r="641" spans="1:9" ht="18.75" x14ac:dyDescent="0.3">
      <c r="A641" s="218"/>
      <c r="B641" s="218"/>
      <c r="C641" s="302" t="s">
        <v>444</v>
      </c>
      <c r="D641" s="229" t="s">
        <v>434</v>
      </c>
      <c r="E641" s="303" t="s">
        <v>432</v>
      </c>
      <c r="F641" s="304">
        <v>19</v>
      </c>
      <c r="G641" s="305">
        <v>112</v>
      </c>
      <c r="H641" s="255" t="s">
        <v>392</v>
      </c>
      <c r="I641" s="218"/>
    </row>
    <row r="642" spans="1:9" ht="18.75" x14ac:dyDescent="0.3">
      <c r="A642" s="218"/>
      <c r="B642" s="218"/>
      <c r="C642" s="302" t="s">
        <v>445</v>
      </c>
      <c r="D642" s="224" t="s">
        <v>431</v>
      </c>
      <c r="E642" s="303" t="s">
        <v>432</v>
      </c>
      <c r="F642" s="304">
        <v>20</v>
      </c>
      <c r="G642" s="305">
        <v>141</v>
      </c>
      <c r="H642" s="301" t="s">
        <v>392</v>
      </c>
      <c r="I642" s="218"/>
    </row>
    <row r="643" spans="1:9" ht="18.75" x14ac:dyDescent="0.3">
      <c r="A643" s="218"/>
      <c r="B643" s="218"/>
      <c r="C643" s="302" t="s">
        <v>446</v>
      </c>
      <c r="D643" s="229" t="s">
        <v>434</v>
      </c>
      <c r="E643" s="303" t="s">
        <v>432</v>
      </c>
      <c r="F643" s="304">
        <v>21</v>
      </c>
      <c r="G643" s="305">
        <v>172</v>
      </c>
      <c r="H643" s="255" t="s">
        <v>392</v>
      </c>
      <c r="I643" s="218"/>
    </row>
    <row r="644" spans="1:9" ht="18.75" x14ac:dyDescent="0.3">
      <c r="A644" s="218"/>
      <c r="B644" s="218"/>
      <c r="C644" s="302" t="s">
        <v>447</v>
      </c>
      <c r="D644" s="224" t="s">
        <v>431</v>
      </c>
      <c r="E644" s="303" t="s">
        <v>432</v>
      </c>
      <c r="F644" s="304">
        <v>22</v>
      </c>
      <c r="G644" s="305">
        <v>190</v>
      </c>
      <c r="H644" s="301" t="s">
        <v>392</v>
      </c>
      <c r="I644" s="218"/>
    </row>
    <row r="645" spans="1:9" ht="18.75" x14ac:dyDescent="0.3">
      <c r="A645" s="218"/>
      <c r="B645" s="218"/>
      <c r="C645" s="302" t="s">
        <v>448</v>
      </c>
      <c r="D645" s="229" t="s">
        <v>434</v>
      </c>
      <c r="E645" s="303" t="s">
        <v>432</v>
      </c>
      <c r="F645" s="304">
        <v>23</v>
      </c>
      <c r="G645" s="305">
        <v>231</v>
      </c>
      <c r="H645" s="255" t="s">
        <v>392</v>
      </c>
      <c r="I645" s="218"/>
    </row>
    <row r="646" spans="1:9" ht="18.75" x14ac:dyDescent="0.3">
      <c r="A646" s="218"/>
      <c r="B646" s="218"/>
      <c r="C646" s="302" t="s">
        <v>449</v>
      </c>
      <c r="D646" s="224" t="s">
        <v>431</v>
      </c>
      <c r="E646" s="303" t="s">
        <v>432</v>
      </c>
      <c r="F646" s="304">
        <v>24</v>
      </c>
      <c r="G646" s="305">
        <v>270</v>
      </c>
      <c r="H646" s="301" t="s">
        <v>392</v>
      </c>
      <c r="I646" s="218"/>
    </row>
    <row r="647" spans="1:9" ht="18.75" x14ac:dyDescent="0.3">
      <c r="A647" s="218"/>
      <c r="B647" s="218"/>
      <c r="C647" s="302" t="s">
        <v>450</v>
      </c>
      <c r="D647" s="229" t="s">
        <v>434</v>
      </c>
      <c r="E647" s="303" t="s">
        <v>432</v>
      </c>
      <c r="F647" s="304">
        <v>25</v>
      </c>
      <c r="G647" s="305">
        <v>335</v>
      </c>
      <c r="H647" s="255" t="s">
        <v>392</v>
      </c>
      <c r="I647" s="218"/>
    </row>
    <row r="648" spans="1:9" ht="18.75" x14ac:dyDescent="0.3">
      <c r="A648" s="218"/>
      <c r="B648" s="218"/>
      <c r="C648" s="302" t="s">
        <v>451</v>
      </c>
      <c r="D648" s="224" t="s">
        <v>431</v>
      </c>
      <c r="E648" s="303" t="s">
        <v>432</v>
      </c>
      <c r="F648" s="304">
        <v>26</v>
      </c>
      <c r="G648" s="305">
        <v>404</v>
      </c>
      <c r="H648" s="301" t="s">
        <v>392</v>
      </c>
      <c r="I648" s="218"/>
    </row>
    <row r="649" spans="1:9" ht="18.75" x14ac:dyDescent="0.3">
      <c r="A649" s="218"/>
      <c r="B649" s="218"/>
      <c r="C649" s="302" t="s">
        <v>452</v>
      </c>
      <c r="D649" s="229" t="s">
        <v>434</v>
      </c>
      <c r="E649" s="303" t="s">
        <v>432</v>
      </c>
      <c r="F649" s="304">
        <v>27</v>
      </c>
      <c r="G649" s="306">
        <v>487</v>
      </c>
      <c r="H649" s="255" t="s">
        <v>392</v>
      </c>
      <c r="I649" s="218"/>
    </row>
    <row r="650" spans="1:9" ht="18.75" x14ac:dyDescent="0.3">
      <c r="A650" s="218"/>
      <c r="B650" s="218"/>
      <c r="C650" s="302" t="s">
        <v>453</v>
      </c>
      <c r="D650" s="224" t="s">
        <v>431</v>
      </c>
      <c r="E650" s="303" t="s">
        <v>432</v>
      </c>
      <c r="F650" s="304">
        <v>28</v>
      </c>
      <c r="G650" s="305">
        <v>597</v>
      </c>
      <c r="H650" s="301" t="s">
        <v>392</v>
      </c>
      <c r="I650" s="218"/>
    </row>
    <row r="651" spans="1:9" ht="18.75" x14ac:dyDescent="0.3">
      <c r="A651" s="218"/>
      <c r="B651" s="218"/>
      <c r="C651" s="302" t="s">
        <v>454</v>
      </c>
      <c r="D651" s="229" t="s">
        <v>434</v>
      </c>
      <c r="E651" s="303" t="s">
        <v>432</v>
      </c>
      <c r="F651" s="304">
        <v>29</v>
      </c>
      <c r="G651" s="305">
        <v>739</v>
      </c>
      <c r="H651" s="255" t="s">
        <v>392</v>
      </c>
      <c r="I651" s="218"/>
    </row>
    <row r="652" spans="1:9" ht="18.75" x14ac:dyDescent="0.3">
      <c r="A652" s="218"/>
      <c r="B652" s="218"/>
      <c r="C652" s="302" t="s">
        <v>455</v>
      </c>
      <c r="D652" s="224" t="s">
        <v>431</v>
      </c>
      <c r="E652" s="303" t="s">
        <v>432</v>
      </c>
      <c r="F652" s="304">
        <v>30</v>
      </c>
      <c r="G652" s="305">
        <v>882</v>
      </c>
      <c r="H652" s="301" t="s">
        <v>392</v>
      </c>
      <c r="I652" s="218"/>
    </row>
    <row r="653" spans="1:9" ht="18.75" x14ac:dyDescent="0.3">
      <c r="A653" s="218"/>
      <c r="B653" s="218"/>
      <c r="C653" s="302" t="s">
        <v>456</v>
      </c>
      <c r="D653" s="229" t="s">
        <v>434</v>
      </c>
      <c r="E653" s="303" t="s">
        <v>432</v>
      </c>
      <c r="F653" s="304">
        <v>31</v>
      </c>
      <c r="G653" s="305">
        <v>1039</v>
      </c>
      <c r="H653" s="255" t="s">
        <v>392</v>
      </c>
      <c r="I653" s="218"/>
    </row>
    <row r="654" spans="1:9" ht="18.75" x14ac:dyDescent="0.3">
      <c r="A654" s="218"/>
      <c r="B654" s="218"/>
      <c r="C654" s="302" t="s">
        <v>457</v>
      </c>
      <c r="D654" s="224" t="s">
        <v>431</v>
      </c>
      <c r="E654" s="303" t="s">
        <v>432</v>
      </c>
      <c r="F654" s="304">
        <v>32</v>
      </c>
      <c r="G654" s="305">
        <v>1208</v>
      </c>
      <c r="H654" s="301" t="s">
        <v>392</v>
      </c>
      <c r="I654" s="218"/>
    </row>
    <row r="655" spans="1:9" ht="18.75" x14ac:dyDescent="0.3">
      <c r="A655" s="218"/>
      <c r="B655" s="218"/>
      <c r="C655" s="302" t="s">
        <v>458</v>
      </c>
      <c r="D655" s="229" t="s">
        <v>434</v>
      </c>
      <c r="E655" s="303" t="s">
        <v>432</v>
      </c>
      <c r="F655" s="304">
        <v>33</v>
      </c>
      <c r="G655" s="305">
        <v>1331</v>
      </c>
      <c r="H655" s="255" t="s">
        <v>392</v>
      </c>
      <c r="I655" s="218"/>
    </row>
    <row r="656" spans="1:9" ht="18.75" x14ac:dyDescent="0.3">
      <c r="A656" s="218"/>
      <c r="B656" s="218"/>
      <c r="C656" s="302" t="s">
        <v>459</v>
      </c>
      <c r="D656" s="224" t="s">
        <v>431</v>
      </c>
      <c r="E656" s="303" t="s">
        <v>432</v>
      </c>
      <c r="F656" s="304">
        <v>34</v>
      </c>
      <c r="G656" s="305">
        <v>1577</v>
      </c>
      <c r="H656" s="301" t="s">
        <v>392</v>
      </c>
      <c r="I656" s="218"/>
    </row>
    <row r="657" spans="1:9" ht="18.75" x14ac:dyDescent="0.3">
      <c r="A657" s="218"/>
      <c r="B657" s="218"/>
      <c r="C657" s="302" t="s">
        <v>460</v>
      </c>
      <c r="D657" s="229" t="s">
        <v>434</v>
      </c>
      <c r="E657" s="303" t="s">
        <v>432</v>
      </c>
      <c r="F657" s="304">
        <v>35</v>
      </c>
      <c r="G657" s="305">
        <v>1721</v>
      </c>
      <c r="H657" s="255" t="s">
        <v>392</v>
      </c>
      <c r="I657" s="218"/>
    </row>
    <row r="658" spans="1:9" ht="18.75" x14ac:dyDescent="0.3">
      <c r="A658" s="218"/>
      <c r="B658" s="218"/>
      <c r="C658" s="302" t="s">
        <v>461</v>
      </c>
      <c r="D658" s="224" t="s">
        <v>431</v>
      </c>
      <c r="E658" s="303" t="s">
        <v>432</v>
      </c>
      <c r="F658" s="304">
        <v>36</v>
      </c>
      <c r="G658" s="305">
        <v>1883</v>
      </c>
      <c r="H658" s="301" t="s">
        <v>392</v>
      </c>
      <c r="I658" s="218"/>
    </row>
    <row r="659" spans="1:9" ht="18.75" x14ac:dyDescent="0.3">
      <c r="A659" s="218"/>
      <c r="B659" s="218"/>
      <c r="C659" s="302" t="s">
        <v>462</v>
      </c>
      <c r="D659" s="229" t="s">
        <v>434</v>
      </c>
      <c r="E659" s="303" t="s">
        <v>432</v>
      </c>
      <c r="F659" s="304">
        <v>37</v>
      </c>
      <c r="G659" s="305">
        <v>2027</v>
      </c>
      <c r="H659" s="255" t="s">
        <v>392</v>
      </c>
      <c r="I659" s="218"/>
    </row>
    <row r="660" spans="1:9" ht="18.75" x14ac:dyDescent="0.3">
      <c r="A660" s="218"/>
      <c r="B660" s="218"/>
      <c r="C660" s="302" t="s">
        <v>463</v>
      </c>
      <c r="D660" s="224" t="s">
        <v>431</v>
      </c>
      <c r="E660" s="303" t="s">
        <v>432</v>
      </c>
      <c r="F660" s="304">
        <v>38</v>
      </c>
      <c r="G660" s="305">
        <v>2343</v>
      </c>
      <c r="H660" s="301" t="s">
        <v>392</v>
      </c>
      <c r="I660" s="218"/>
    </row>
    <row r="661" spans="1:9" ht="18.75" x14ac:dyDescent="0.3">
      <c r="A661" s="218"/>
      <c r="B661" s="218"/>
      <c r="C661" s="302" t="s">
        <v>464</v>
      </c>
      <c r="D661" s="229" t="s">
        <v>434</v>
      </c>
      <c r="E661" s="303" t="s">
        <v>432</v>
      </c>
      <c r="F661" s="304">
        <v>39</v>
      </c>
      <c r="G661" s="305">
        <v>2649</v>
      </c>
      <c r="H661" s="255" t="s">
        <v>392</v>
      </c>
      <c r="I661" s="218"/>
    </row>
    <row r="662" spans="1:9" ht="18.75" x14ac:dyDescent="0.3">
      <c r="A662" s="218"/>
      <c r="B662" s="218"/>
      <c r="C662" s="302" t="s">
        <v>465</v>
      </c>
      <c r="D662" s="224" t="s">
        <v>431</v>
      </c>
      <c r="E662" s="303" t="s">
        <v>432</v>
      </c>
      <c r="F662" s="304">
        <v>40</v>
      </c>
      <c r="G662" s="305">
        <v>2717</v>
      </c>
      <c r="H662" s="301" t="s">
        <v>392</v>
      </c>
      <c r="I662" s="218"/>
    </row>
    <row r="663" spans="1:9" ht="18.75" x14ac:dyDescent="0.3">
      <c r="A663" s="218"/>
      <c r="B663" s="218"/>
      <c r="C663" s="302" t="s">
        <v>466</v>
      </c>
      <c r="D663" s="229" t="s">
        <v>434</v>
      </c>
      <c r="E663" s="303" t="s">
        <v>432</v>
      </c>
      <c r="F663" s="304">
        <v>41</v>
      </c>
      <c r="G663" s="305">
        <v>3142</v>
      </c>
      <c r="H663" s="255" t="s">
        <v>392</v>
      </c>
      <c r="I663" s="218"/>
    </row>
    <row r="664" spans="1:9" ht="18.75" x14ac:dyDescent="0.3">
      <c r="A664" s="218"/>
      <c r="B664" s="218"/>
      <c r="C664" s="302" t="s">
        <v>467</v>
      </c>
      <c r="D664" s="224" t="s">
        <v>431</v>
      </c>
      <c r="E664" s="303" t="s">
        <v>432</v>
      </c>
      <c r="F664" s="304">
        <v>42</v>
      </c>
      <c r="G664" s="305">
        <v>3516</v>
      </c>
      <c r="H664" s="301" t="s">
        <v>392</v>
      </c>
      <c r="I664" s="218"/>
    </row>
    <row r="665" spans="1:9" ht="18.75" x14ac:dyDescent="0.3">
      <c r="A665" s="218"/>
      <c r="B665" s="218"/>
      <c r="C665" s="302" t="s">
        <v>468</v>
      </c>
      <c r="D665" s="229" t="s">
        <v>434</v>
      </c>
      <c r="E665" s="303" t="s">
        <v>432</v>
      </c>
      <c r="F665" s="304">
        <v>43</v>
      </c>
      <c r="G665" s="305">
        <v>3973</v>
      </c>
      <c r="H665" s="255" t="s">
        <v>392</v>
      </c>
      <c r="I665" s="218"/>
    </row>
    <row r="666" spans="1:9" ht="18.75" x14ac:dyDescent="0.3">
      <c r="A666" s="218"/>
      <c r="B666" s="218"/>
      <c r="C666" s="302" t="s">
        <v>469</v>
      </c>
      <c r="D666" s="224" t="s">
        <v>431</v>
      </c>
      <c r="E666" s="303" t="s">
        <v>432</v>
      </c>
      <c r="F666" s="304">
        <v>44</v>
      </c>
      <c r="G666" s="305">
        <v>4438</v>
      </c>
      <c r="H666" s="301" t="s">
        <v>392</v>
      </c>
      <c r="I666" s="218"/>
    </row>
    <row r="667" spans="1:9" ht="18.75" x14ac:dyDescent="0.3">
      <c r="A667" s="218"/>
      <c r="B667" s="218"/>
      <c r="C667" s="302" t="s">
        <v>470</v>
      </c>
      <c r="D667" s="229" t="s">
        <v>434</v>
      </c>
      <c r="E667" s="303" t="s">
        <v>432</v>
      </c>
      <c r="F667" s="304">
        <v>45</v>
      </c>
      <c r="G667" s="305">
        <v>4670</v>
      </c>
      <c r="H667" s="255" t="s">
        <v>392</v>
      </c>
      <c r="I667" s="218"/>
    </row>
    <row r="668" spans="1:9" ht="18.75" x14ac:dyDescent="0.3">
      <c r="A668" s="218"/>
      <c r="B668" s="218"/>
      <c r="C668" s="307"/>
      <c r="D668" s="252"/>
      <c r="E668" s="308"/>
      <c r="F668" s="265"/>
      <c r="G668" s="265"/>
      <c r="H668" s="290"/>
      <c r="I668" s="218"/>
    </row>
    <row r="669" spans="1:9" x14ac:dyDescent="0.25">
      <c r="A669" s="218"/>
      <c r="B669" s="218"/>
      <c r="C669" s="238"/>
      <c r="D669" s="238"/>
      <c r="E669" s="238"/>
      <c r="F669" s="238"/>
      <c r="G669" s="238"/>
      <c r="H669" s="238"/>
      <c r="I669" s="218"/>
    </row>
    <row r="670" spans="1:9" x14ac:dyDescent="0.25">
      <c r="A670" s="218"/>
      <c r="B670" s="218"/>
      <c r="C670" s="238"/>
      <c r="D670" s="238"/>
      <c r="E670" s="238"/>
      <c r="F670" s="238"/>
      <c r="G670" s="238"/>
      <c r="H670" s="238"/>
      <c r="I670" s="218"/>
    </row>
    <row r="671" spans="1:9" x14ac:dyDescent="0.25">
      <c r="A671" s="218"/>
      <c r="B671" s="218"/>
      <c r="C671" s="238"/>
      <c r="D671" s="238"/>
      <c r="E671" s="238"/>
      <c r="F671" s="238"/>
      <c r="G671" s="238"/>
      <c r="H671" s="238"/>
      <c r="I671" s="218"/>
    </row>
    <row r="672" spans="1:9" x14ac:dyDescent="0.25">
      <c r="A672" s="218"/>
      <c r="B672" s="218"/>
      <c r="C672" s="238"/>
      <c r="D672" s="238"/>
      <c r="E672" s="238"/>
      <c r="F672" s="238"/>
      <c r="G672" s="238"/>
      <c r="H672" s="238"/>
      <c r="I672" s="218"/>
    </row>
    <row r="673" spans="1:9" x14ac:dyDescent="0.25">
      <c r="A673" s="218"/>
      <c r="B673" s="218"/>
      <c r="C673" s="238"/>
      <c r="D673" s="238"/>
      <c r="E673" s="238"/>
      <c r="F673" s="238"/>
      <c r="G673" s="238"/>
      <c r="H673" s="238"/>
      <c r="I673" s="218"/>
    </row>
    <row r="674" spans="1:9" x14ac:dyDescent="0.25">
      <c r="A674" s="218"/>
      <c r="B674" s="218"/>
      <c r="C674" s="238"/>
      <c r="D674" s="238"/>
      <c r="E674" s="238"/>
      <c r="F674" s="238"/>
      <c r="G674" s="238"/>
      <c r="H674" s="238"/>
      <c r="I674" s="218"/>
    </row>
    <row r="675" spans="1:9" x14ac:dyDescent="0.25">
      <c r="A675" s="218"/>
      <c r="B675" s="218"/>
      <c r="C675" s="238"/>
      <c r="D675" s="238"/>
      <c r="E675" s="238"/>
      <c r="F675" s="238"/>
      <c r="G675" s="238"/>
      <c r="H675" s="238"/>
      <c r="I675" s="218"/>
    </row>
    <row r="676" spans="1:9" x14ac:dyDescent="0.25">
      <c r="A676" s="218"/>
      <c r="B676" s="218"/>
      <c r="C676" s="238"/>
      <c r="D676" s="238"/>
      <c r="E676" s="238"/>
      <c r="F676" s="238"/>
      <c r="G676" s="238"/>
      <c r="H676" s="238"/>
      <c r="I676" s="218"/>
    </row>
    <row r="677" spans="1:9" x14ac:dyDescent="0.25">
      <c r="A677" s="218"/>
      <c r="B677" s="218"/>
      <c r="C677" s="238"/>
      <c r="D677" s="238"/>
      <c r="E677" s="238"/>
      <c r="F677" s="238"/>
      <c r="G677" s="238"/>
      <c r="H677" s="238"/>
      <c r="I677" s="218"/>
    </row>
    <row r="678" spans="1:9" x14ac:dyDescent="0.25">
      <c r="A678" s="218"/>
      <c r="B678" s="218"/>
      <c r="C678" s="238"/>
      <c r="D678" s="238"/>
      <c r="E678" s="238"/>
      <c r="F678" s="238"/>
      <c r="G678" s="238"/>
      <c r="H678" s="238"/>
      <c r="I678" s="218"/>
    </row>
    <row r="679" spans="1:9" x14ac:dyDescent="0.25">
      <c r="A679" s="218"/>
      <c r="B679" s="218"/>
      <c r="C679" s="238"/>
      <c r="D679" s="238"/>
      <c r="E679" s="238"/>
      <c r="F679" s="238"/>
      <c r="G679" s="238"/>
      <c r="H679" s="238"/>
      <c r="I679" s="218"/>
    </row>
    <row r="680" spans="1:9" x14ac:dyDescent="0.25">
      <c r="A680" s="218"/>
      <c r="B680" s="218"/>
      <c r="C680" s="238"/>
      <c r="D680" s="238"/>
      <c r="E680" s="238"/>
      <c r="F680" s="238"/>
      <c r="G680" s="238"/>
      <c r="H680" s="238"/>
      <c r="I680" s="218"/>
    </row>
    <row r="681" spans="1:9" x14ac:dyDescent="0.25">
      <c r="A681" s="218"/>
      <c r="B681" s="218"/>
      <c r="C681" s="238"/>
      <c r="D681" s="238"/>
      <c r="E681" s="238"/>
      <c r="F681" s="238"/>
      <c r="G681" s="238"/>
      <c r="H681" s="238"/>
      <c r="I681" s="218"/>
    </row>
    <row r="682" spans="1:9" ht="15.75" x14ac:dyDescent="0.25">
      <c r="A682" s="218"/>
      <c r="B682" s="218"/>
      <c r="C682" s="238"/>
      <c r="D682" s="238"/>
      <c r="E682" s="238"/>
      <c r="F682" s="238"/>
      <c r="G682" s="253" t="s">
        <v>197</v>
      </c>
      <c r="H682" s="238"/>
      <c r="I682" s="218"/>
    </row>
    <row r="683" spans="1:9" ht="18.75" x14ac:dyDescent="0.3">
      <c r="A683" s="218"/>
      <c r="B683" s="218"/>
      <c r="C683" s="254" t="s">
        <v>102</v>
      </c>
      <c r="D683" s="255" t="s">
        <v>108</v>
      </c>
      <c r="E683" s="278" t="s">
        <v>109</v>
      </c>
      <c r="F683" s="256" t="s">
        <v>43</v>
      </c>
      <c r="G683" s="301" t="s">
        <v>471</v>
      </c>
      <c r="H683" s="279" t="s">
        <v>110</v>
      </c>
      <c r="I683" s="218"/>
    </row>
    <row r="684" spans="1:9" ht="18.75" x14ac:dyDescent="0.3">
      <c r="A684" s="218"/>
      <c r="B684" s="218"/>
      <c r="C684" s="309" t="s">
        <v>472</v>
      </c>
      <c r="D684" s="224" t="s">
        <v>431</v>
      </c>
      <c r="E684" s="303" t="s">
        <v>473</v>
      </c>
      <c r="F684" s="45">
        <v>9</v>
      </c>
      <c r="G684" s="48">
        <v>3</v>
      </c>
      <c r="H684" s="301" t="s">
        <v>392</v>
      </c>
      <c r="I684" s="218"/>
    </row>
    <row r="685" spans="1:9" ht="18.75" x14ac:dyDescent="0.3">
      <c r="A685" s="218"/>
      <c r="B685" s="218"/>
      <c r="C685" s="309" t="s">
        <v>474</v>
      </c>
      <c r="D685" s="229" t="s">
        <v>434</v>
      </c>
      <c r="E685" s="303" t="s">
        <v>473</v>
      </c>
      <c r="F685" s="45">
        <v>10</v>
      </c>
      <c r="G685" s="48">
        <v>3</v>
      </c>
      <c r="H685" s="255" t="s">
        <v>392</v>
      </c>
      <c r="I685" s="218"/>
    </row>
    <row r="686" spans="1:9" ht="18.75" x14ac:dyDescent="0.3">
      <c r="A686" s="218"/>
      <c r="B686" s="218"/>
      <c r="C686" s="309" t="s">
        <v>475</v>
      </c>
      <c r="D686" s="224" t="s">
        <v>431</v>
      </c>
      <c r="E686" s="303" t="s">
        <v>473</v>
      </c>
      <c r="F686" s="45">
        <v>11</v>
      </c>
      <c r="G686" s="48">
        <v>5</v>
      </c>
      <c r="H686" s="301" t="s">
        <v>392</v>
      </c>
      <c r="I686" s="218"/>
    </row>
    <row r="687" spans="1:9" ht="18.75" x14ac:dyDescent="0.3">
      <c r="A687" s="218"/>
      <c r="B687" s="218"/>
      <c r="C687" s="309" t="s">
        <v>476</v>
      </c>
      <c r="D687" s="229" t="s">
        <v>434</v>
      </c>
      <c r="E687" s="303" t="s">
        <v>473</v>
      </c>
      <c r="F687" s="45">
        <v>12</v>
      </c>
      <c r="G687" s="48">
        <v>8</v>
      </c>
      <c r="H687" s="255" t="s">
        <v>392</v>
      </c>
      <c r="I687" s="218"/>
    </row>
    <row r="688" spans="1:9" ht="18.75" x14ac:dyDescent="0.3">
      <c r="A688" s="218"/>
      <c r="B688" s="218"/>
      <c r="C688" s="309" t="s">
        <v>477</v>
      </c>
      <c r="D688" s="224" t="s">
        <v>431</v>
      </c>
      <c r="E688" s="303" t="s">
        <v>473</v>
      </c>
      <c r="F688" s="45">
        <v>13</v>
      </c>
      <c r="G688" s="48">
        <v>10</v>
      </c>
      <c r="H688" s="301" t="s">
        <v>392</v>
      </c>
      <c r="I688" s="218"/>
    </row>
    <row r="689" spans="1:9" ht="18.75" x14ac:dyDescent="0.3">
      <c r="A689" s="218"/>
      <c r="B689" s="218"/>
      <c r="C689" s="309" t="s">
        <v>478</v>
      </c>
      <c r="D689" s="229" t="s">
        <v>434</v>
      </c>
      <c r="E689" s="303" t="s">
        <v>473</v>
      </c>
      <c r="F689" s="45">
        <v>14</v>
      </c>
      <c r="G689" s="48">
        <v>14</v>
      </c>
      <c r="H689" s="255" t="s">
        <v>392</v>
      </c>
      <c r="I689" s="218"/>
    </row>
    <row r="690" spans="1:9" ht="18.75" x14ac:dyDescent="0.3">
      <c r="A690" s="218"/>
      <c r="B690" s="218"/>
      <c r="C690" s="309" t="s">
        <v>479</v>
      </c>
      <c r="D690" s="224" t="s">
        <v>431</v>
      </c>
      <c r="E690" s="303" t="s">
        <v>473</v>
      </c>
      <c r="F690" s="45">
        <v>15</v>
      </c>
      <c r="G690" s="48">
        <v>20</v>
      </c>
      <c r="H690" s="301" t="s">
        <v>392</v>
      </c>
      <c r="I690" s="218"/>
    </row>
    <row r="691" spans="1:9" ht="18.75" x14ac:dyDescent="0.3">
      <c r="A691" s="218"/>
      <c r="B691" s="218"/>
      <c r="C691" s="309" t="s">
        <v>480</v>
      </c>
      <c r="D691" s="229" t="s">
        <v>434</v>
      </c>
      <c r="E691" s="303" t="s">
        <v>473</v>
      </c>
      <c r="F691" s="45">
        <v>16</v>
      </c>
      <c r="G691" s="48">
        <v>28</v>
      </c>
      <c r="H691" s="255" t="s">
        <v>392</v>
      </c>
      <c r="I691" s="218"/>
    </row>
    <row r="692" spans="1:9" ht="18.75" x14ac:dyDescent="0.3">
      <c r="A692" s="218"/>
      <c r="B692" s="218"/>
      <c r="C692" s="309" t="s">
        <v>481</v>
      </c>
      <c r="D692" s="224" t="s">
        <v>431</v>
      </c>
      <c r="E692" s="303" t="s">
        <v>473</v>
      </c>
      <c r="F692" s="45">
        <v>17</v>
      </c>
      <c r="G692" s="48">
        <v>37</v>
      </c>
      <c r="H692" s="301" t="s">
        <v>392</v>
      </c>
      <c r="I692" s="218"/>
    </row>
    <row r="693" spans="1:9" ht="18.75" x14ac:dyDescent="0.3">
      <c r="A693" s="218"/>
      <c r="B693" s="218"/>
      <c r="C693" s="309" t="s">
        <v>482</v>
      </c>
      <c r="D693" s="229" t="s">
        <v>434</v>
      </c>
      <c r="E693" s="303" t="s">
        <v>473</v>
      </c>
      <c r="F693" s="45">
        <v>18</v>
      </c>
      <c r="G693" s="48">
        <v>47</v>
      </c>
      <c r="H693" s="255" t="s">
        <v>392</v>
      </c>
      <c r="I693" s="218"/>
    </row>
    <row r="694" spans="1:9" ht="18.75" x14ac:dyDescent="0.3">
      <c r="A694" s="218"/>
      <c r="B694" s="218"/>
      <c r="C694" s="309" t="s">
        <v>483</v>
      </c>
      <c r="D694" s="224" t="s">
        <v>431</v>
      </c>
      <c r="E694" s="303" t="s">
        <v>473</v>
      </c>
      <c r="F694" s="45">
        <v>19</v>
      </c>
      <c r="G694" s="48">
        <v>57</v>
      </c>
      <c r="H694" s="301" t="s">
        <v>392</v>
      </c>
      <c r="I694" s="218"/>
    </row>
    <row r="695" spans="1:9" ht="18.75" x14ac:dyDescent="0.3">
      <c r="A695" s="218"/>
      <c r="B695" s="218"/>
      <c r="C695" s="309" t="s">
        <v>484</v>
      </c>
      <c r="D695" s="229" t="s">
        <v>434</v>
      </c>
      <c r="E695" s="303" t="s">
        <v>473</v>
      </c>
      <c r="F695" s="45">
        <v>20</v>
      </c>
      <c r="G695" s="48">
        <v>71</v>
      </c>
      <c r="H695" s="255" t="s">
        <v>392</v>
      </c>
      <c r="I695" s="218"/>
    </row>
    <row r="696" spans="1:9" ht="18.75" x14ac:dyDescent="0.3">
      <c r="A696" s="218"/>
      <c r="B696" s="218"/>
      <c r="C696" s="309" t="s">
        <v>485</v>
      </c>
      <c r="D696" s="224" t="s">
        <v>431</v>
      </c>
      <c r="E696" s="303" t="s">
        <v>473</v>
      </c>
      <c r="F696" s="45">
        <v>21</v>
      </c>
      <c r="G696" s="48">
        <v>88</v>
      </c>
      <c r="H696" s="301" t="s">
        <v>392</v>
      </c>
      <c r="I696" s="218"/>
    </row>
    <row r="697" spans="1:9" ht="18.75" x14ac:dyDescent="0.3">
      <c r="A697" s="218"/>
      <c r="B697" s="218"/>
      <c r="C697" s="309" t="s">
        <v>486</v>
      </c>
      <c r="D697" s="229" t="s">
        <v>434</v>
      </c>
      <c r="E697" s="303" t="s">
        <v>473</v>
      </c>
      <c r="F697" s="45">
        <v>22</v>
      </c>
      <c r="G697" s="48">
        <v>100</v>
      </c>
      <c r="H697" s="255" t="s">
        <v>392</v>
      </c>
      <c r="I697" s="218"/>
    </row>
    <row r="698" spans="1:9" ht="18.75" x14ac:dyDescent="0.3">
      <c r="A698" s="218"/>
      <c r="B698" s="218"/>
      <c r="C698" s="309" t="s">
        <v>487</v>
      </c>
      <c r="D698" s="224" t="s">
        <v>431</v>
      </c>
      <c r="E698" s="303" t="s">
        <v>473</v>
      </c>
      <c r="F698" s="45">
        <v>23</v>
      </c>
      <c r="G698" s="48">
        <v>123</v>
      </c>
      <c r="H698" s="301" t="s">
        <v>392</v>
      </c>
      <c r="I698" s="218"/>
    </row>
    <row r="699" spans="1:9" ht="18.75" x14ac:dyDescent="0.3">
      <c r="A699" s="218"/>
      <c r="B699" s="218"/>
      <c r="C699" s="309" t="s">
        <v>488</v>
      </c>
      <c r="D699" s="229" t="s">
        <v>434</v>
      </c>
      <c r="E699" s="303" t="s">
        <v>473</v>
      </c>
      <c r="F699" s="45">
        <v>24</v>
      </c>
      <c r="G699" s="48">
        <v>152</v>
      </c>
      <c r="H699" s="255" t="s">
        <v>392</v>
      </c>
      <c r="I699" s="218"/>
    </row>
    <row r="700" spans="1:9" ht="18.75" x14ac:dyDescent="0.3">
      <c r="A700" s="218"/>
      <c r="B700" s="218"/>
      <c r="C700" s="309" t="s">
        <v>489</v>
      </c>
      <c r="D700" s="224" t="s">
        <v>431</v>
      </c>
      <c r="E700" s="303" t="s">
        <v>473</v>
      </c>
      <c r="F700" s="45">
        <v>25</v>
      </c>
      <c r="G700" s="48">
        <v>168</v>
      </c>
      <c r="H700" s="301" t="s">
        <v>392</v>
      </c>
      <c r="I700" s="218"/>
    </row>
    <row r="701" spans="1:9" ht="18.75" x14ac:dyDescent="0.3">
      <c r="A701" s="218"/>
      <c r="B701" s="218"/>
      <c r="C701" s="309" t="s">
        <v>490</v>
      </c>
      <c r="D701" s="229" t="s">
        <v>434</v>
      </c>
      <c r="E701" s="303" t="s">
        <v>473</v>
      </c>
      <c r="F701" s="45">
        <v>26</v>
      </c>
      <c r="G701" s="48">
        <v>211</v>
      </c>
      <c r="H701" s="255" t="s">
        <v>392</v>
      </c>
      <c r="I701" s="218"/>
    </row>
    <row r="702" spans="1:9" ht="18.75" x14ac:dyDescent="0.3">
      <c r="A702" s="218"/>
      <c r="B702" s="218"/>
      <c r="C702" s="309" t="s">
        <v>491</v>
      </c>
      <c r="D702" s="224" t="s">
        <v>431</v>
      </c>
      <c r="E702" s="303" t="s">
        <v>473</v>
      </c>
      <c r="F702" s="45">
        <v>27</v>
      </c>
      <c r="G702" s="48">
        <v>253</v>
      </c>
      <c r="H702" s="301" t="s">
        <v>392</v>
      </c>
      <c r="I702" s="218"/>
    </row>
    <row r="703" spans="1:9" ht="18.75" x14ac:dyDescent="0.3">
      <c r="A703" s="218"/>
      <c r="B703" s="218"/>
      <c r="C703" s="309" t="s">
        <v>492</v>
      </c>
      <c r="D703" s="229" t="s">
        <v>434</v>
      </c>
      <c r="E703" s="303" t="s">
        <v>473</v>
      </c>
      <c r="F703" s="45">
        <v>28</v>
      </c>
      <c r="G703" s="48">
        <v>310</v>
      </c>
      <c r="H703" s="255" t="s">
        <v>392</v>
      </c>
      <c r="I703" s="218"/>
    </row>
    <row r="704" spans="1:9" ht="18.75" x14ac:dyDescent="0.3">
      <c r="A704" s="218"/>
      <c r="B704" s="218"/>
      <c r="C704" s="309" t="s">
        <v>493</v>
      </c>
      <c r="D704" s="224" t="s">
        <v>431</v>
      </c>
      <c r="E704" s="303" t="s">
        <v>473</v>
      </c>
      <c r="F704" s="45">
        <v>29</v>
      </c>
      <c r="G704" s="48">
        <v>371</v>
      </c>
      <c r="H704" s="301" t="s">
        <v>392</v>
      </c>
      <c r="I704" s="218"/>
    </row>
    <row r="705" spans="1:9" ht="18.75" x14ac:dyDescent="0.3">
      <c r="A705" s="218"/>
      <c r="B705" s="218"/>
      <c r="C705" s="309" t="s">
        <v>494</v>
      </c>
      <c r="D705" s="229" t="s">
        <v>434</v>
      </c>
      <c r="E705" s="303" t="s">
        <v>473</v>
      </c>
      <c r="F705" s="45">
        <v>30</v>
      </c>
      <c r="G705" s="48">
        <v>420</v>
      </c>
      <c r="H705" s="255" t="s">
        <v>392</v>
      </c>
      <c r="I705" s="218"/>
    </row>
    <row r="706" spans="1:9" ht="18.75" x14ac:dyDescent="0.3">
      <c r="A706" s="218"/>
      <c r="B706" s="218"/>
      <c r="C706" s="309" t="s">
        <v>495</v>
      </c>
      <c r="D706" s="224" t="s">
        <v>431</v>
      </c>
      <c r="E706" s="303" t="s">
        <v>473</v>
      </c>
      <c r="F706" s="45">
        <v>31</v>
      </c>
      <c r="G706" s="48">
        <v>495</v>
      </c>
      <c r="H706" s="301" t="s">
        <v>392</v>
      </c>
      <c r="I706" s="218"/>
    </row>
    <row r="707" spans="1:9" ht="18.75" x14ac:dyDescent="0.3">
      <c r="A707" s="218"/>
      <c r="B707" s="218"/>
      <c r="C707" s="309" t="s">
        <v>496</v>
      </c>
      <c r="D707" s="229" t="s">
        <v>434</v>
      </c>
      <c r="E707" s="303" t="s">
        <v>473</v>
      </c>
      <c r="F707" s="45">
        <v>32</v>
      </c>
      <c r="G707" s="48">
        <v>540</v>
      </c>
      <c r="H707" s="255" t="s">
        <v>392</v>
      </c>
      <c r="I707" s="218"/>
    </row>
    <row r="708" spans="1:9" ht="18.75" x14ac:dyDescent="0.3">
      <c r="A708" s="218"/>
      <c r="B708" s="218"/>
      <c r="C708" s="309" t="s">
        <v>497</v>
      </c>
      <c r="D708" s="224" t="s">
        <v>431</v>
      </c>
      <c r="E708" s="303" t="s">
        <v>473</v>
      </c>
      <c r="F708" s="45">
        <v>33</v>
      </c>
      <c r="G708" s="48">
        <v>628</v>
      </c>
      <c r="H708" s="301" t="s">
        <v>392</v>
      </c>
      <c r="I708" s="218"/>
    </row>
    <row r="709" spans="1:9" ht="18.75" x14ac:dyDescent="0.3">
      <c r="A709" s="218"/>
      <c r="B709" s="218"/>
      <c r="C709" s="309" t="s">
        <v>498</v>
      </c>
      <c r="D709" s="229" t="s">
        <v>434</v>
      </c>
      <c r="E709" s="303" t="s">
        <v>473</v>
      </c>
      <c r="F709" s="45">
        <v>34</v>
      </c>
      <c r="G709" s="48">
        <v>700</v>
      </c>
      <c r="H709" s="255" t="s">
        <v>392</v>
      </c>
      <c r="I709" s="218"/>
    </row>
    <row r="710" spans="1:9" ht="18.75" x14ac:dyDescent="0.3">
      <c r="A710" s="218"/>
      <c r="B710" s="218"/>
      <c r="C710" s="309" t="s">
        <v>499</v>
      </c>
      <c r="D710" s="224" t="s">
        <v>431</v>
      </c>
      <c r="E710" s="303" t="s">
        <v>473</v>
      </c>
      <c r="F710" s="45">
        <v>35</v>
      </c>
      <c r="G710" s="48">
        <v>790</v>
      </c>
      <c r="H710" s="301" t="s">
        <v>392</v>
      </c>
      <c r="I710" s="218"/>
    </row>
    <row r="711" spans="1:9" ht="18.75" x14ac:dyDescent="0.3">
      <c r="A711" s="218"/>
      <c r="B711" s="218"/>
      <c r="C711" s="309" t="s">
        <v>500</v>
      </c>
      <c r="D711" s="229" t="s">
        <v>434</v>
      </c>
      <c r="E711" s="303" t="s">
        <v>473</v>
      </c>
      <c r="F711" s="45">
        <v>36</v>
      </c>
      <c r="G711" s="48">
        <v>843</v>
      </c>
      <c r="H711" s="255" t="s">
        <v>392</v>
      </c>
      <c r="I711" s="218"/>
    </row>
    <row r="712" spans="1:9" ht="18.75" x14ac:dyDescent="0.3">
      <c r="A712" s="218"/>
      <c r="B712" s="218"/>
      <c r="C712" s="309" t="s">
        <v>501</v>
      </c>
      <c r="D712" s="224" t="s">
        <v>431</v>
      </c>
      <c r="E712" s="303" t="s">
        <v>473</v>
      </c>
      <c r="F712" s="45">
        <v>37</v>
      </c>
      <c r="G712" s="48">
        <v>1016</v>
      </c>
      <c r="H712" s="301" t="s">
        <v>392</v>
      </c>
      <c r="I712" s="218"/>
    </row>
    <row r="713" spans="1:9" ht="18.75" x14ac:dyDescent="0.3">
      <c r="A713" s="218"/>
      <c r="B713" s="218"/>
      <c r="C713" s="309" t="s">
        <v>502</v>
      </c>
      <c r="D713" s="229" t="s">
        <v>434</v>
      </c>
      <c r="E713" s="303" t="s">
        <v>473</v>
      </c>
      <c r="F713" s="45">
        <v>38</v>
      </c>
      <c r="G713" s="48">
        <v>1146</v>
      </c>
      <c r="H713" s="255" t="s">
        <v>392</v>
      </c>
      <c r="I713" s="218"/>
    </row>
    <row r="714" spans="1:9" ht="18.75" x14ac:dyDescent="0.3">
      <c r="A714" s="218"/>
      <c r="B714" s="218"/>
      <c r="C714" s="309" t="s">
        <v>503</v>
      </c>
      <c r="D714" s="224" t="s">
        <v>431</v>
      </c>
      <c r="E714" s="303" t="s">
        <v>473</v>
      </c>
      <c r="F714" s="45">
        <v>39</v>
      </c>
      <c r="G714" s="48">
        <v>1298</v>
      </c>
      <c r="H714" s="301" t="s">
        <v>392</v>
      </c>
      <c r="I714" s="218"/>
    </row>
    <row r="715" spans="1:9" ht="18.75" x14ac:dyDescent="0.3">
      <c r="A715" s="218"/>
      <c r="B715" s="218"/>
      <c r="C715" s="309" t="s">
        <v>504</v>
      </c>
      <c r="D715" s="229" t="s">
        <v>434</v>
      </c>
      <c r="E715" s="303" t="s">
        <v>473</v>
      </c>
      <c r="F715" s="45">
        <v>40</v>
      </c>
      <c r="G715" s="48">
        <v>1483</v>
      </c>
      <c r="H715" s="255" t="s">
        <v>392</v>
      </c>
      <c r="I715" s="218"/>
    </row>
    <row r="716" spans="1:9" ht="18.75" x14ac:dyDescent="0.3">
      <c r="A716" s="218"/>
      <c r="B716" s="218"/>
      <c r="C716" s="309" t="s">
        <v>505</v>
      </c>
      <c r="D716" s="224" t="s">
        <v>431</v>
      </c>
      <c r="E716" s="303" t="s">
        <v>473</v>
      </c>
      <c r="F716" s="45">
        <v>41</v>
      </c>
      <c r="G716" s="48">
        <v>1691</v>
      </c>
      <c r="H716" s="301" t="s">
        <v>392</v>
      </c>
      <c r="I716" s="218"/>
    </row>
    <row r="717" spans="1:9" ht="18.75" x14ac:dyDescent="0.3">
      <c r="A717" s="218"/>
      <c r="B717" s="218"/>
      <c r="C717" s="309" t="s">
        <v>506</v>
      </c>
      <c r="D717" s="229" t="s">
        <v>434</v>
      </c>
      <c r="E717" s="303" t="s">
        <v>473</v>
      </c>
      <c r="F717" s="45">
        <v>42</v>
      </c>
      <c r="G717" s="48">
        <v>1839</v>
      </c>
      <c r="H717" s="255" t="s">
        <v>392</v>
      </c>
      <c r="I717" s="218"/>
    </row>
    <row r="718" spans="1:9" ht="18.75" x14ac:dyDescent="0.3">
      <c r="A718" s="218"/>
      <c r="B718" s="218"/>
      <c r="C718" s="309" t="s">
        <v>507</v>
      </c>
      <c r="D718" s="224" t="s">
        <v>431</v>
      </c>
      <c r="E718" s="303" t="s">
        <v>473</v>
      </c>
      <c r="F718" s="45">
        <v>43</v>
      </c>
      <c r="G718" s="48">
        <v>2060</v>
      </c>
      <c r="H718" s="301" t="s">
        <v>392</v>
      </c>
      <c r="I718" s="218"/>
    </row>
    <row r="719" spans="1:9" ht="18.75" x14ac:dyDescent="0.3">
      <c r="A719" s="218"/>
      <c r="B719" s="218"/>
      <c r="C719" s="309" t="s">
        <v>508</v>
      </c>
      <c r="D719" s="229" t="s">
        <v>434</v>
      </c>
      <c r="E719" s="303" t="s">
        <v>473</v>
      </c>
      <c r="F719" s="45">
        <v>44</v>
      </c>
      <c r="G719" s="48">
        <v>2270</v>
      </c>
      <c r="H719" s="255" t="s">
        <v>392</v>
      </c>
      <c r="I719" s="218"/>
    </row>
    <row r="720" spans="1:9" ht="18.75" x14ac:dyDescent="0.3">
      <c r="A720" s="218"/>
      <c r="B720" s="218"/>
      <c r="C720" s="309" t="s">
        <v>509</v>
      </c>
      <c r="D720" s="224" t="s">
        <v>431</v>
      </c>
      <c r="E720" s="303" t="s">
        <v>473</v>
      </c>
      <c r="F720" s="45">
        <v>45</v>
      </c>
      <c r="G720" s="48">
        <v>2539</v>
      </c>
      <c r="H720" s="301" t="s">
        <v>392</v>
      </c>
      <c r="I720" s="218"/>
    </row>
    <row r="721" spans="1:9" ht="18.75" x14ac:dyDescent="0.3">
      <c r="A721" s="218"/>
      <c r="B721" s="218"/>
      <c r="C721" s="307"/>
      <c r="D721" s="252"/>
      <c r="E721" s="308"/>
      <c r="F721" s="265"/>
      <c r="G721" s="265"/>
      <c r="H721" s="300"/>
      <c r="I721" s="218"/>
    </row>
    <row r="722" spans="1:9" x14ac:dyDescent="0.25">
      <c r="A722" s="218"/>
      <c r="B722" s="218"/>
      <c r="C722" s="238"/>
      <c r="D722" s="238"/>
      <c r="E722" s="238"/>
      <c r="F722" s="238"/>
      <c r="G722" s="238"/>
      <c r="H722" s="238"/>
      <c r="I722" s="218"/>
    </row>
    <row r="723" spans="1:9" x14ac:dyDescent="0.25">
      <c r="A723" s="218"/>
      <c r="B723" s="218"/>
      <c r="C723" s="238"/>
      <c r="D723" s="238"/>
      <c r="E723" s="238"/>
      <c r="F723" s="238"/>
      <c r="G723" s="238"/>
      <c r="H723" s="238"/>
      <c r="I723" s="218"/>
    </row>
    <row r="724" spans="1:9" x14ac:dyDescent="0.25">
      <c r="A724" s="218"/>
      <c r="B724" s="218"/>
      <c r="C724" s="238"/>
      <c r="D724" s="238"/>
      <c r="E724" s="238"/>
      <c r="F724" s="238"/>
      <c r="G724" s="238"/>
      <c r="H724" s="238"/>
      <c r="I724" s="218"/>
    </row>
    <row r="725" spans="1:9" x14ac:dyDescent="0.25">
      <c r="A725" s="218"/>
      <c r="B725" s="218"/>
      <c r="C725" s="238"/>
      <c r="D725" s="238"/>
      <c r="E725" s="238"/>
      <c r="F725" s="238"/>
      <c r="G725" s="238"/>
      <c r="H725" s="238"/>
      <c r="I725" s="218"/>
    </row>
    <row r="726" spans="1:9" x14ac:dyDescent="0.25">
      <c r="A726" s="218"/>
      <c r="B726" s="218"/>
      <c r="C726" s="238"/>
      <c r="D726" s="238"/>
      <c r="E726" s="238"/>
      <c r="F726" s="238"/>
      <c r="G726" s="238"/>
      <c r="H726" s="238"/>
      <c r="I726" s="218"/>
    </row>
    <row r="727" spans="1:9" x14ac:dyDescent="0.25">
      <c r="A727" s="218"/>
      <c r="B727" s="218"/>
      <c r="C727" s="238"/>
      <c r="D727" s="238"/>
      <c r="E727" s="238"/>
      <c r="F727" s="238"/>
      <c r="G727" s="238"/>
      <c r="H727" s="238"/>
      <c r="I727" s="218"/>
    </row>
    <row r="728" spans="1:9" x14ac:dyDescent="0.25">
      <c r="A728" s="218"/>
      <c r="B728" s="218"/>
      <c r="C728" s="238"/>
      <c r="D728" s="238"/>
      <c r="E728" s="238"/>
      <c r="F728" s="238"/>
      <c r="G728" s="238"/>
      <c r="H728" s="238"/>
      <c r="I728" s="218"/>
    </row>
    <row r="729" spans="1:9" x14ac:dyDescent="0.25">
      <c r="A729" s="218"/>
      <c r="B729" s="218"/>
      <c r="C729" s="238"/>
      <c r="D729" s="238"/>
      <c r="E729" s="238"/>
      <c r="F729" s="238"/>
      <c r="G729" s="238"/>
      <c r="H729" s="238"/>
      <c r="I729" s="218"/>
    </row>
    <row r="730" spans="1:9" x14ac:dyDescent="0.25">
      <c r="A730" s="218"/>
      <c r="B730" s="218"/>
      <c r="C730" s="238"/>
      <c r="D730" s="238"/>
      <c r="E730" s="238"/>
      <c r="F730" s="238"/>
      <c r="G730" s="238"/>
      <c r="H730" s="238"/>
      <c r="I730" s="218"/>
    </row>
    <row r="731" spans="1:9" x14ac:dyDescent="0.25">
      <c r="A731" s="218"/>
      <c r="B731" s="218"/>
      <c r="C731" s="238"/>
      <c r="D731" s="238"/>
      <c r="E731" s="238"/>
      <c r="F731" s="238"/>
      <c r="G731" s="238"/>
      <c r="H731" s="238"/>
      <c r="I731" s="218"/>
    </row>
    <row r="732" spans="1:9" x14ac:dyDescent="0.25">
      <c r="A732" s="218"/>
      <c r="B732" s="218"/>
      <c r="C732" s="238"/>
      <c r="D732" s="238"/>
      <c r="E732" s="238"/>
      <c r="F732" s="238"/>
      <c r="G732" s="238"/>
      <c r="H732" s="238"/>
      <c r="I732" s="218"/>
    </row>
    <row r="733" spans="1:9" x14ac:dyDescent="0.25">
      <c r="A733" s="218"/>
      <c r="B733" s="218"/>
      <c r="C733" s="238"/>
      <c r="D733" s="238"/>
      <c r="E733" s="238"/>
      <c r="F733" s="238"/>
      <c r="G733" s="238"/>
      <c r="H733" s="238"/>
      <c r="I733" s="218"/>
    </row>
    <row r="734" spans="1:9" x14ac:dyDescent="0.25">
      <c r="A734" s="218"/>
      <c r="B734" s="218"/>
      <c r="C734" s="238"/>
      <c r="D734" s="238"/>
      <c r="E734" s="238"/>
      <c r="F734" s="238"/>
      <c r="G734" s="238"/>
      <c r="H734" s="238"/>
      <c r="I734" s="218"/>
    </row>
    <row r="735" spans="1:9" x14ac:dyDescent="0.25">
      <c r="A735" s="218"/>
      <c r="B735" s="218"/>
      <c r="C735" s="238"/>
      <c r="D735" s="238"/>
      <c r="E735" s="238"/>
      <c r="F735" s="238"/>
      <c r="G735" s="238"/>
      <c r="H735" s="238"/>
      <c r="I735" s="218"/>
    </row>
    <row r="736" spans="1:9" ht="15.75" x14ac:dyDescent="0.25">
      <c r="A736" s="218"/>
      <c r="B736" s="218"/>
      <c r="C736" s="238"/>
      <c r="D736" s="238"/>
      <c r="E736" s="238"/>
      <c r="F736" s="238"/>
      <c r="G736" s="253" t="s">
        <v>197</v>
      </c>
      <c r="H736" s="238"/>
      <c r="I736" s="218"/>
    </row>
    <row r="737" spans="1:9" ht="18.75" x14ac:dyDescent="0.3">
      <c r="A737" s="218"/>
      <c r="B737" s="218"/>
      <c r="C737" s="254" t="s">
        <v>102</v>
      </c>
      <c r="D737" s="255" t="s">
        <v>108</v>
      </c>
      <c r="E737" s="278" t="s">
        <v>109</v>
      </c>
      <c r="F737" s="256" t="s">
        <v>43</v>
      </c>
      <c r="G737" s="301" t="s">
        <v>510</v>
      </c>
      <c r="H737" s="279" t="s">
        <v>110</v>
      </c>
      <c r="I737" s="218"/>
    </row>
    <row r="738" spans="1:9" ht="18.75" x14ac:dyDescent="0.3">
      <c r="A738" s="218"/>
      <c r="B738" s="218"/>
      <c r="C738" s="303" t="s">
        <v>511</v>
      </c>
      <c r="D738" s="229" t="s">
        <v>434</v>
      </c>
      <c r="E738" s="303" t="s">
        <v>512</v>
      </c>
      <c r="F738" s="45">
        <v>10</v>
      </c>
      <c r="G738" s="48">
        <v>3</v>
      </c>
      <c r="H738" s="301" t="s">
        <v>392</v>
      </c>
      <c r="I738" s="218"/>
    </row>
    <row r="739" spans="1:9" ht="18.75" x14ac:dyDescent="0.3">
      <c r="A739" s="218"/>
      <c r="B739" s="218"/>
      <c r="C739" s="303" t="s">
        <v>513</v>
      </c>
      <c r="D739" s="224" t="s">
        <v>431</v>
      </c>
      <c r="E739" s="303" t="s">
        <v>512</v>
      </c>
      <c r="F739" s="45">
        <v>11</v>
      </c>
      <c r="G739" s="48">
        <v>3</v>
      </c>
      <c r="H739" s="255" t="s">
        <v>392</v>
      </c>
      <c r="I739" s="218"/>
    </row>
    <row r="740" spans="1:9" ht="18.75" x14ac:dyDescent="0.3">
      <c r="A740" s="218"/>
      <c r="B740" s="218"/>
      <c r="C740" s="303" t="s">
        <v>514</v>
      </c>
      <c r="D740" s="229" t="s">
        <v>434</v>
      </c>
      <c r="E740" s="303" t="s">
        <v>512</v>
      </c>
      <c r="F740" s="45">
        <v>12</v>
      </c>
      <c r="G740" s="48">
        <v>3</v>
      </c>
      <c r="H740" s="301" t="s">
        <v>392</v>
      </c>
      <c r="I740" s="218"/>
    </row>
    <row r="741" spans="1:9" ht="18.75" x14ac:dyDescent="0.3">
      <c r="A741" s="218"/>
      <c r="B741" s="218"/>
      <c r="C741" s="303" t="s">
        <v>515</v>
      </c>
      <c r="D741" s="224" t="s">
        <v>431</v>
      </c>
      <c r="E741" s="303" t="s">
        <v>512</v>
      </c>
      <c r="F741" s="45">
        <v>13</v>
      </c>
      <c r="G741" s="48">
        <v>6</v>
      </c>
      <c r="H741" s="255" t="s">
        <v>392</v>
      </c>
      <c r="I741" s="218"/>
    </row>
    <row r="742" spans="1:9" ht="18.75" x14ac:dyDescent="0.3">
      <c r="A742" s="218"/>
      <c r="B742" s="218"/>
      <c r="C742" s="303" t="s">
        <v>516</v>
      </c>
      <c r="D742" s="229" t="s">
        <v>434</v>
      </c>
      <c r="E742" s="303" t="s">
        <v>512</v>
      </c>
      <c r="F742" s="45">
        <v>14</v>
      </c>
      <c r="G742" s="48">
        <v>7</v>
      </c>
      <c r="H742" s="301" t="s">
        <v>392</v>
      </c>
      <c r="I742" s="218"/>
    </row>
    <row r="743" spans="1:9" ht="18.75" x14ac:dyDescent="0.3">
      <c r="A743" s="218"/>
      <c r="B743" s="218"/>
      <c r="C743" s="303" t="s">
        <v>517</v>
      </c>
      <c r="D743" s="224" t="s">
        <v>431</v>
      </c>
      <c r="E743" s="303" t="s">
        <v>512</v>
      </c>
      <c r="F743" s="45">
        <v>15</v>
      </c>
      <c r="G743" s="48">
        <v>11</v>
      </c>
      <c r="H743" s="255" t="s">
        <v>392</v>
      </c>
      <c r="I743" s="218"/>
    </row>
    <row r="744" spans="1:9" ht="18.75" x14ac:dyDescent="0.3">
      <c r="A744" s="218"/>
      <c r="B744" s="218"/>
      <c r="C744" s="303" t="s">
        <v>518</v>
      </c>
      <c r="D744" s="229" t="s">
        <v>434</v>
      </c>
      <c r="E744" s="303" t="s">
        <v>512</v>
      </c>
      <c r="F744" s="45">
        <v>16</v>
      </c>
      <c r="G744" s="48">
        <v>14</v>
      </c>
      <c r="H744" s="301" t="s">
        <v>392</v>
      </c>
      <c r="I744" s="218"/>
    </row>
    <row r="745" spans="1:9" ht="18.75" x14ac:dyDescent="0.3">
      <c r="A745" s="218"/>
      <c r="B745" s="218"/>
      <c r="C745" s="303" t="s">
        <v>519</v>
      </c>
      <c r="D745" s="224" t="s">
        <v>431</v>
      </c>
      <c r="E745" s="303" t="s">
        <v>512</v>
      </c>
      <c r="F745" s="45">
        <v>17</v>
      </c>
      <c r="G745" s="48">
        <v>20</v>
      </c>
      <c r="H745" s="255" t="s">
        <v>392</v>
      </c>
      <c r="I745" s="218"/>
    </row>
    <row r="746" spans="1:9" ht="18.75" x14ac:dyDescent="0.3">
      <c r="A746" s="218"/>
      <c r="B746" s="218"/>
      <c r="C746" s="303" t="s">
        <v>520</v>
      </c>
      <c r="D746" s="229" t="s">
        <v>434</v>
      </c>
      <c r="E746" s="303" t="s">
        <v>512</v>
      </c>
      <c r="F746" s="45">
        <v>18</v>
      </c>
      <c r="G746" s="48">
        <v>24</v>
      </c>
      <c r="H746" s="301" t="s">
        <v>392</v>
      </c>
      <c r="I746" s="218"/>
    </row>
    <row r="747" spans="1:9" ht="18.75" x14ac:dyDescent="0.3">
      <c r="A747" s="218"/>
      <c r="B747" s="218"/>
      <c r="C747" s="303" t="s">
        <v>521</v>
      </c>
      <c r="D747" s="224" t="s">
        <v>431</v>
      </c>
      <c r="E747" s="303" t="s">
        <v>512</v>
      </c>
      <c r="F747" s="45">
        <v>19</v>
      </c>
      <c r="G747" s="48">
        <v>30</v>
      </c>
      <c r="H747" s="255" t="s">
        <v>392</v>
      </c>
      <c r="I747" s="218"/>
    </row>
    <row r="748" spans="1:9" ht="18.75" x14ac:dyDescent="0.3">
      <c r="A748" s="218"/>
      <c r="B748" s="218"/>
      <c r="C748" s="303" t="s">
        <v>522</v>
      </c>
      <c r="D748" s="229" t="s">
        <v>434</v>
      </c>
      <c r="E748" s="303" t="s">
        <v>512</v>
      </c>
      <c r="F748" s="45">
        <v>20</v>
      </c>
      <c r="G748" s="48">
        <v>39</v>
      </c>
      <c r="H748" s="301" t="s">
        <v>392</v>
      </c>
      <c r="I748" s="218"/>
    </row>
    <row r="749" spans="1:9" ht="18.75" x14ac:dyDescent="0.3">
      <c r="A749" s="218"/>
      <c r="B749" s="218"/>
      <c r="C749" s="303" t="s">
        <v>523</v>
      </c>
      <c r="D749" s="224" t="s">
        <v>431</v>
      </c>
      <c r="E749" s="303" t="s">
        <v>512</v>
      </c>
      <c r="F749" s="45">
        <v>21</v>
      </c>
      <c r="G749" s="48">
        <v>50</v>
      </c>
      <c r="H749" s="255" t="s">
        <v>392</v>
      </c>
      <c r="I749" s="218"/>
    </row>
    <row r="750" spans="1:9" ht="18.75" x14ac:dyDescent="0.3">
      <c r="A750" s="218"/>
      <c r="B750" s="218"/>
      <c r="C750" s="303" t="s">
        <v>524</v>
      </c>
      <c r="D750" s="229" t="s">
        <v>434</v>
      </c>
      <c r="E750" s="303" t="s">
        <v>512</v>
      </c>
      <c r="F750" s="45">
        <v>22</v>
      </c>
      <c r="G750" s="48">
        <v>67</v>
      </c>
      <c r="H750" s="301" t="s">
        <v>392</v>
      </c>
      <c r="I750" s="218"/>
    </row>
    <row r="751" spans="1:9" ht="18.75" x14ac:dyDescent="0.3">
      <c r="A751" s="218"/>
      <c r="B751" s="218"/>
      <c r="C751" s="303" t="s">
        <v>525</v>
      </c>
      <c r="D751" s="224" t="s">
        <v>431</v>
      </c>
      <c r="E751" s="303" t="s">
        <v>512</v>
      </c>
      <c r="F751" s="45">
        <v>23</v>
      </c>
      <c r="G751" s="48">
        <v>77</v>
      </c>
      <c r="H751" s="255" t="s">
        <v>392</v>
      </c>
      <c r="I751" s="218"/>
    </row>
    <row r="752" spans="1:9" ht="18.75" x14ac:dyDescent="0.3">
      <c r="A752" s="218"/>
      <c r="B752" s="218"/>
      <c r="C752" s="303" t="s">
        <v>526</v>
      </c>
      <c r="D752" s="229" t="s">
        <v>434</v>
      </c>
      <c r="E752" s="303" t="s">
        <v>512</v>
      </c>
      <c r="F752" s="45">
        <v>24</v>
      </c>
      <c r="G752" s="48">
        <v>86</v>
      </c>
      <c r="H752" s="301" t="s">
        <v>392</v>
      </c>
      <c r="I752" s="218"/>
    </row>
    <row r="753" spans="1:9" ht="18.75" x14ac:dyDescent="0.3">
      <c r="A753" s="218"/>
      <c r="B753" s="218"/>
      <c r="C753" s="303" t="s">
        <v>527</v>
      </c>
      <c r="D753" s="224" t="s">
        <v>431</v>
      </c>
      <c r="E753" s="303" t="s">
        <v>512</v>
      </c>
      <c r="F753" s="45">
        <v>25</v>
      </c>
      <c r="G753" s="48">
        <v>110</v>
      </c>
      <c r="H753" s="255" t="s">
        <v>392</v>
      </c>
      <c r="I753" s="218"/>
    </row>
    <row r="754" spans="1:9" ht="18.75" x14ac:dyDescent="0.3">
      <c r="A754" s="218"/>
      <c r="B754" s="218"/>
      <c r="C754" s="303" t="s">
        <v>528</v>
      </c>
      <c r="D754" s="229" t="s">
        <v>434</v>
      </c>
      <c r="E754" s="303" t="s">
        <v>512</v>
      </c>
      <c r="F754" s="45">
        <v>26</v>
      </c>
      <c r="G754" s="48">
        <v>137</v>
      </c>
      <c r="H754" s="301" t="s">
        <v>392</v>
      </c>
      <c r="I754" s="218"/>
    </row>
    <row r="755" spans="1:9" ht="18.75" x14ac:dyDescent="0.3">
      <c r="A755" s="218"/>
      <c r="B755" s="218"/>
      <c r="C755" s="303" t="s">
        <v>529</v>
      </c>
      <c r="D755" s="224" t="s">
        <v>431</v>
      </c>
      <c r="E755" s="303" t="s">
        <v>512</v>
      </c>
      <c r="F755" s="45">
        <v>27</v>
      </c>
      <c r="G755" s="48">
        <v>166</v>
      </c>
      <c r="H755" s="255" t="s">
        <v>392</v>
      </c>
      <c r="I755" s="218"/>
    </row>
    <row r="756" spans="1:9" ht="18.75" x14ac:dyDescent="0.3">
      <c r="A756" s="218"/>
      <c r="B756" s="218"/>
      <c r="C756" s="303" t="s">
        <v>530</v>
      </c>
      <c r="D756" s="229" t="s">
        <v>434</v>
      </c>
      <c r="E756" s="303" t="s">
        <v>512</v>
      </c>
      <c r="F756" s="45">
        <v>28</v>
      </c>
      <c r="G756" s="48">
        <v>193</v>
      </c>
      <c r="H756" s="301" t="s">
        <v>392</v>
      </c>
      <c r="I756" s="218"/>
    </row>
    <row r="757" spans="1:9" ht="18.75" x14ac:dyDescent="0.3">
      <c r="A757" s="218"/>
      <c r="B757" s="218"/>
      <c r="C757" s="303" t="s">
        <v>531</v>
      </c>
      <c r="D757" s="224" t="s">
        <v>431</v>
      </c>
      <c r="E757" s="303" t="s">
        <v>512</v>
      </c>
      <c r="F757" s="45">
        <v>29</v>
      </c>
      <c r="G757" s="48">
        <v>221</v>
      </c>
      <c r="H757" s="255" t="s">
        <v>392</v>
      </c>
      <c r="I757" s="218"/>
    </row>
    <row r="758" spans="1:9" ht="18.75" x14ac:dyDescent="0.3">
      <c r="A758" s="218"/>
      <c r="B758" s="218"/>
      <c r="C758" s="303" t="s">
        <v>532</v>
      </c>
      <c r="D758" s="229" t="s">
        <v>434</v>
      </c>
      <c r="E758" s="303" t="s">
        <v>512</v>
      </c>
      <c r="F758" s="45">
        <v>30</v>
      </c>
      <c r="G758" s="48">
        <v>257</v>
      </c>
      <c r="H758" s="301" t="s">
        <v>392</v>
      </c>
      <c r="I758" s="218"/>
    </row>
    <row r="759" spans="1:9" ht="18.75" x14ac:dyDescent="0.3">
      <c r="A759" s="218"/>
      <c r="B759" s="218"/>
      <c r="C759" s="303" t="s">
        <v>533</v>
      </c>
      <c r="D759" s="224" t="s">
        <v>431</v>
      </c>
      <c r="E759" s="303" t="s">
        <v>512</v>
      </c>
      <c r="F759" s="45">
        <v>31</v>
      </c>
      <c r="G759" s="48">
        <v>297</v>
      </c>
      <c r="H759" s="255" t="s">
        <v>392</v>
      </c>
      <c r="I759" s="218"/>
    </row>
    <row r="760" spans="1:9" ht="18.75" x14ac:dyDescent="0.3">
      <c r="A760" s="218"/>
      <c r="B760" s="218"/>
      <c r="C760" s="303" t="s">
        <v>534</v>
      </c>
      <c r="D760" s="229" t="s">
        <v>434</v>
      </c>
      <c r="E760" s="303" t="s">
        <v>512</v>
      </c>
      <c r="F760" s="45">
        <v>32</v>
      </c>
      <c r="G760" s="48">
        <v>324</v>
      </c>
      <c r="H760" s="301" t="s">
        <v>392</v>
      </c>
      <c r="I760" s="218"/>
    </row>
    <row r="761" spans="1:9" ht="18.75" x14ac:dyDescent="0.3">
      <c r="A761" s="218"/>
      <c r="B761" s="218"/>
      <c r="C761" s="303" t="s">
        <v>535</v>
      </c>
      <c r="D761" s="224" t="s">
        <v>431</v>
      </c>
      <c r="E761" s="303" t="s">
        <v>512</v>
      </c>
      <c r="F761" s="45">
        <v>33</v>
      </c>
      <c r="G761" s="48">
        <v>355</v>
      </c>
      <c r="H761" s="255" t="s">
        <v>392</v>
      </c>
      <c r="I761" s="218"/>
    </row>
    <row r="762" spans="1:9" ht="18.75" x14ac:dyDescent="0.3">
      <c r="A762" s="218"/>
      <c r="B762" s="218"/>
      <c r="C762" s="303" t="s">
        <v>536</v>
      </c>
      <c r="D762" s="229" t="s">
        <v>434</v>
      </c>
      <c r="E762" s="303" t="s">
        <v>512</v>
      </c>
      <c r="F762" s="45">
        <v>34</v>
      </c>
      <c r="G762" s="48">
        <v>417</v>
      </c>
      <c r="H762" s="301" t="s">
        <v>392</v>
      </c>
      <c r="I762" s="218"/>
    </row>
    <row r="763" spans="1:9" ht="18.75" x14ac:dyDescent="0.3">
      <c r="A763" s="218"/>
      <c r="B763" s="218"/>
      <c r="C763" s="303" t="s">
        <v>537</v>
      </c>
      <c r="D763" s="224" t="s">
        <v>431</v>
      </c>
      <c r="E763" s="303" t="s">
        <v>512</v>
      </c>
      <c r="F763" s="45">
        <v>35</v>
      </c>
      <c r="G763" s="48">
        <v>476</v>
      </c>
      <c r="H763" s="255" t="s">
        <v>392</v>
      </c>
      <c r="I763" s="218"/>
    </row>
    <row r="764" spans="1:9" ht="18.75" x14ac:dyDescent="0.3">
      <c r="A764" s="218"/>
      <c r="B764" s="218"/>
      <c r="C764" s="303" t="s">
        <v>538</v>
      </c>
      <c r="D764" s="229" t="s">
        <v>434</v>
      </c>
      <c r="E764" s="303" t="s">
        <v>512</v>
      </c>
      <c r="F764" s="45">
        <v>36</v>
      </c>
      <c r="G764" s="48">
        <v>548</v>
      </c>
      <c r="H764" s="301" t="s">
        <v>392</v>
      </c>
      <c r="I764" s="218"/>
    </row>
    <row r="765" spans="1:9" ht="18.75" x14ac:dyDescent="0.3">
      <c r="A765" s="218"/>
      <c r="B765" s="218"/>
      <c r="C765" s="303" t="s">
        <v>539</v>
      </c>
      <c r="D765" s="224" t="s">
        <v>431</v>
      </c>
      <c r="E765" s="303" t="s">
        <v>512</v>
      </c>
      <c r="F765" s="45">
        <v>37</v>
      </c>
      <c r="G765" s="48">
        <v>608</v>
      </c>
      <c r="H765" s="255" t="s">
        <v>392</v>
      </c>
      <c r="I765" s="218"/>
    </row>
    <row r="766" spans="1:9" ht="18.75" x14ac:dyDescent="0.3">
      <c r="A766" s="218"/>
      <c r="B766" s="218"/>
      <c r="C766" s="303" t="s">
        <v>540</v>
      </c>
      <c r="D766" s="229" t="s">
        <v>434</v>
      </c>
      <c r="E766" s="303" t="s">
        <v>512</v>
      </c>
      <c r="F766" s="45">
        <v>38</v>
      </c>
      <c r="G766" s="48">
        <v>675</v>
      </c>
      <c r="H766" s="301" t="s">
        <v>392</v>
      </c>
      <c r="I766" s="218"/>
    </row>
    <row r="767" spans="1:9" ht="18.75" x14ac:dyDescent="0.3">
      <c r="A767" s="218"/>
      <c r="B767" s="218"/>
      <c r="C767" s="303" t="s">
        <v>541</v>
      </c>
      <c r="D767" s="224" t="s">
        <v>431</v>
      </c>
      <c r="E767" s="303" t="s">
        <v>512</v>
      </c>
      <c r="F767" s="45">
        <v>39</v>
      </c>
      <c r="G767" s="48">
        <v>750</v>
      </c>
      <c r="H767" s="255" t="s">
        <v>392</v>
      </c>
      <c r="I767" s="218"/>
    </row>
    <row r="768" spans="1:9" ht="18.75" x14ac:dyDescent="0.3">
      <c r="A768" s="218"/>
      <c r="B768" s="218"/>
      <c r="C768" s="303" t="s">
        <v>542</v>
      </c>
      <c r="D768" s="229" t="s">
        <v>434</v>
      </c>
      <c r="E768" s="303" t="s">
        <v>512</v>
      </c>
      <c r="F768" s="45">
        <v>40</v>
      </c>
      <c r="G768" s="48">
        <v>832</v>
      </c>
      <c r="H768" s="301" t="s">
        <v>392</v>
      </c>
      <c r="I768" s="218"/>
    </row>
    <row r="769" spans="1:9" ht="18.75" x14ac:dyDescent="0.3">
      <c r="A769" s="218"/>
      <c r="B769" s="218"/>
      <c r="C769" s="303" t="s">
        <v>543</v>
      </c>
      <c r="D769" s="224" t="s">
        <v>431</v>
      </c>
      <c r="E769" s="303" t="s">
        <v>512</v>
      </c>
      <c r="F769" s="45">
        <v>41</v>
      </c>
      <c r="G769" s="48">
        <v>919</v>
      </c>
      <c r="H769" s="255" t="s">
        <v>392</v>
      </c>
      <c r="I769" s="218"/>
    </row>
    <row r="770" spans="1:9" ht="18.75" x14ac:dyDescent="0.3">
      <c r="A770" s="218"/>
      <c r="B770" s="218"/>
      <c r="C770" s="303" t="s">
        <v>544</v>
      </c>
      <c r="D770" s="229" t="s">
        <v>434</v>
      </c>
      <c r="E770" s="303" t="s">
        <v>512</v>
      </c>
      <c r="F770" s="45">
        <v>43</v>
      </c>
      <c r="G770" s="48">
        <v>1095</v>
      </c>
      <c r="H770" s="301" t="s">
        <v>392</v>
      </c>
      <c r="I770" s="218"/>
    </row>
    <row r="771" spans="1:9" ht="18.75" x14ac:dyDescent="0.3">
      <c r="A771" s="218"/>
      <c r="B771" s="218"/>
      <c r="C771" s="303" t="s">
        <v>545</v>
      </c>
      <c r="D771" s="224" t="s">
        <v>431</v>
      </c>
      <c r="E771" s="303" t="s">
        <v>512</v>
      </c>
      <c r="F771" s="45">
        <v>44</v>
      </c>
      <c r="G771" s="48">
        <v>1214</v>
      </c>
      <c r="H771" s="255" t="s">
        <v>392</v>
      </c>
      <c r="I771" s="218"/>
    </row>
    <row r="772" spans="1:9" ht="18.75" x14ac:dyDescent="0.3">
      <c r="A772" s="218"/>
      <c r="B772" s="218"/>
      <c r="C772" s="303" t="s">
        <v>546</v>
      </c>
      <c r="D772" s="229" t="s">
        <v>434</v>
      </c>
      <c r="E772" s="303" t="s">
        <v>512</v>
      </c>
      <c r="F772" s="45">
        <v>45</v>
      </c>
      <c r="G772" s="48">
        <v>1302</v>
      </c>
      <c r="H772" s="301" t="s">
        <v>392</v>
      </c>
      <c r="I772" s="218"/>
    </row>
    <row r="773" spans="1:9" x14ac:dyDescent="0.25">
      <c r="A773" s="218"/>
      <c r="B773" s="218"/>
      <c r="C773" s="247"/>
      <c r="D773" s="247"/>
      <c r="E773" s="247"/>
      <c r="F773" s="247"/>
      <c r="G773" s="247"/>
      <c r="H773" s="247"/>
      <c r="I773" s="218"/>
    </row>
    <row r="774" spans="1:9" x14ac:dyDescent="0.25">
      <c r="A774" s="218"/>
      <c r="B774" s="218"/>
      <c r="C774" s="310"/>
      <c r="D774" s="310"/>
      <c r="E774" s="310"/>
      <c r="F774" s="310"/>
      <c r="G774" s="310"/>
      <c r="H774" s="310"/>
      <c r="I774" s="218"/>
    </row>
    <row r="775" spans="1:9" x14ac:dyDescent="0.25">
      <c r="A775" s="218"/>
      <c r="B775" s="218"/>
      <c r="C775" s="310"/>
      <c r="D775" s="310"/>
      <c r="E775" s="310"/>
      <c r="F775" s="310"/>
      <c r="G775" s="310"/>
      <c r="H775" s="310"/>
      <c r="I775" s="218"/>
    </row>
    <row r="776" spans="1:9" x14ac:dyDescent="0.25">
      <c r="A776" s="218"/>
      <c r="B776" s="218"/>
      <c r="C776" s="310"/>
      <c r="D776" s="310"/>
      <c r="E776" s="310"/>
      <c r="F776" s="310"/>
      <c r="G776" s="310"/>
      <c r="H776" s="310"/>
      <c r="I776" s="218"/>
    </row>
    <row r="777" spans="1:9" x14ac:dyDescent="0.25">
      <c r="A777" s="218"/>
      <c r="B777" s="218"/>
      <c r="C777" s="310"/>
      <c r="D777" s="310"/>
      <c r="E777" s="310"/>
      <c r="F777" s="310"/>
      <c r="G777" s="310"/>
      <c r="H777" s="310"/>
      <c r="I777" s="218"/>
    </row>
    <row r="778" spans="1:9" x14ac:dyDescent="0.25">
      <c r="A778" s="218"/>
      <c r="B778" s="218"/>
      <c r="C778" s="310"/>
      <c r="D778" s="310"/>
      <c r="E778" s="310"/>
      <c r="F778" s="310"/>
      <c r="G778" s="310"/>
      <c r="H778" s="310"/>
      <c r="I778" s="218"/>
    </row>
    <row r="779" spans="1:9" x14ac:dyDescent="0.25">
      <c r="A779" s="218"/>
      <c r="B779" s="218"/>
      <c r="C779" s="310"/>
      <c r="D779" s="310"/>
      <c r="E779" s="310"/>
      <c r="F779" s="310"/>
      <c r="G779" s="310"/>
      <c r="H779" s="310"/>
      <c r="I779" s="218"/>
    </row>
    <row r="780" spans="1:9" x14ac:dyDescent="0.25">
      <c r="A780" s="218"/>
      <c r="B780" s="218"/>
      <c r="C780" s="310"/>
      <c r="D780" s="310"/>
      <c r="E780" s="310"/>
      <c r="F780" s="310"/>
      <c r="G780" s="310"/>
      <c r="H780" s="310"/>
      <c r="I780" s="218"/>
    </row>
    <row r="781" spans="1:9" x14ac:dyDescent="0.25">
      <c r="A781" s="218"/>
      <c r="B781" s="218"/>
      <c r="C781" s="310"/>
      <c r="D781" s="310"/>
      <c r="E781" s="310"/>
      <c r="F781" s="310"/>
      <c r="G781" s="310"/>
      <c r="H781" s="310"/>
      <c r="I781" s="218"/>
    </row>
    <row r="782" spans="1:9" x14ac:dyDescent="0.25">
      <c r="A782" s="218"/>
      <c r="B782" s="218"/>
      <c r="C782" s="310"/>
      <c r="D782" s="310"/>
      <c r="E782" s="310"/>
      <c r="F782" s="310"/>
      <c r="G782" s="310"/>
      <c r="H782" s="310"/>
      <c r="I782" s="218"/>
    </row>
    <row r="783" spans="1:9" x14ac:dyDescent="0.25">
      <c r="A783" s="218"/>
      <c r="B783" s="218"/>
      <c r="C783" s="310"/>
      <c r="D783" s="310"/>
      <c r="E783" s="310"/>
      <c r="F783" s="310"/>
      <c r="G783" s="310"/>
      <c r="H783" s="310"/>
      <c r="I783" s="218"/>
    </row>
    <row r="784" spans="1:9" x14ac:dyDescent="0.25">
      <c r="A784" s="218"/>
      <c r="B784" s="218"/>
      <c r="C784" s="310"/>
      <c r="D784" s="310"/>
      <c r="E784" s="310"/>
      <c r="F784" s="310"/>
      <c r="G784" s="310"/>
      <c r="H784" s="310"/>
      <c r="I784" s="218"/>
    </row>
    <row r="785" spans="1:9" x14ac:dyDescent="0.25">
      <c r="A785" s="218"/>
      <c r="B785" s="218"/>
      <c r="C785" s="310"/>
      <c r="D785" s="310"/>
      <c r="E785" s="310"/>
      <c r="F785" s="310"/>
      <c r="G785" s="310"/>
      <c r="H785" s="310"/>
      <c r="I785" s="218"/>
    </row>
    <row r="786" spans="1:9" ht="15.75" x14ac:dyDescent="0.25">
      <c r="A786" s="218"/>
      <c r="B786" s="218"/>
      <c r="C786" s="238"/>
      <c r="D786" s="238"/>
      <c r="E786" s="238"/>
      <c r="F786" s="238"/>
      <c r="G786" s="253" t="s">
        <v>197</v>
      </c>
      <c r="H786" s="238"/>
      <c r="I786" s="218"/>
    </row>
    <row r="787" spans="1:9" ht="18.75" x14ac:dyDescent="0.3">
      <c r="A787" s="218"/>
      <c r="B787" s="218"/>
      <c r="C787" s="254" t="s">
        <v>102</v>
      </c>
      <c r="D787" s="255" t="s">
        <v>108</v>
      </c>
      <c r="E787" s="278" t="s">
        <v>109</v>
      </c>
      <c r="F787" s="256" t="s">
        <v>43</v>
      </c>
      <c r="G787" s="303" t="s">
        <v>547</v>
      </c>
      <c r="H787" s="279" t="s">
        <v>110</v>
      </c>
      <c r="I787" s="218"/>
    </row>
    <row r="788" spans="1:9" ht="18.75" x14ac:dyDescent="0.3">
      <c r="A788" s="218"/>
      <c r="B788" s="218"/>
      <c r="C788" s="303" t="s">
        <v>548</v>
      </c>
      <c r="D788" s="224" t="s">
        <v>431</v>
      </c>
      <c r="E788" s="303" t="s">
        <v>549</v>
      </c>
      <c r="F788" s="45">
        <v>12</v>
      </c>
      <c r="G788" s="48">
        <v>3</v>
      </c>
      <c r="H788" s="301" t="s">
        <v>392</v>
      </c>
      <c r="I788" s="218"/>
    </row>
    <row r="789" spans="1:9" ht="18.75" x14ac:dyDescent="0.3">
      <c r="A789" s="218"/>
      <c r="B789" s="218"/>
      <c r="C789" s="303" t="s">
        <v>550</v>
      </c>
      <c r="D789" s="229" t="s">
        <v>434</v>
      </c>
      <c r="E789" s="303" t="s">
        <v>549</v>
      </c>
      <c r="F789" s="45">
        <v>13</v>
      </c>
      <c r="G789" s="48">
        <v>3</v>
      </c>
      <c r="H789" s="255" t="s">
        <v>392</v>
      </c>
      <c r="I789" s="218"/>
    </row>
    <row r="790" spans="1:9" ht="18.75" x14ac:dyDescent="0.3">
      <c r="A790" s="218"/>
      <c r="B790" s="218"/>
      <c r="C790" s="303" t="s">
        <v>551</v>
      </c>
      <c r="D790" s="224" t="s">
        <v>431</v>
      </c>
      <c r="E790" s="303" t="s">
        <v>549</v>
      </c>
      <c r="F790" s="45">
        <v>14</v>
      </c>
      <c r="G790" s="48">
        <v>5</v>
      </c>
      <c r="H790" s="301" t="s">
        <v>392</v>
      </c>
      <c r="I790" s="218"/>
    </row>
    <row r="791" spans="1:9" ht="18.75" x14ac:dyDescent="0.3">
      <c r="A791" s="218"/>
      <c r="B791" s="218"/>
      <c r="C791" s="303" t="s">
        <v>552</v>
      </c>
      <c r="D791" s="229" t="s">
        <v>434</v>
      </c>
      <c r="E791" s="303" t="s">
        <v>549</v>
      </c>
      <c r="F791" s="45">
        <v>15</v>
      </c>
      <c r="G791" s="48">
        <v>7</v>
      </c>
      <c r="H791" s="255" t="s">
        <v>392</v>
      </c>
      <c r="I791" s="218"/>
    </row>
    <row r="792" spans="1:9" ht="18.75" x14ac:dyDescent="0.3">
      <c r="A792" s="218"/>
      <c r="B792" s="218"/>
      <c r="C792" s="303" t="s">
        <v>553</v>
      </c>
      <c r="D792" s="224" t="s">
        <v>431</v>
      </c>
      <c r="E792" s="303" t="s">
        <v>549</v>
      </c>
      <c r="F792" s="45">
        <v>16</v>
      </c>
      <c r="G792" s="48">
        <v>9</v>
      </c>
      <c r="H792" s="301" t="s">
        <v>392</v>
      </c>
      <c r="I792" s="218"/>
    </row>
    <row r="793" spans="1:9" ht="18.75" x14ac:dyDescent="0.3">
      <c r="A793" s="218"/>
      <c r="B793" s="218"/>
      <c r="C793" s="303" t="s">
        <v>554</v>
      </c>
      <c r="D793" s="229" t="s">
        <v>434</v>
      </c>
      <c r="E793" s="303" t="s">
        <v>549</v>
      </c>
      <c r="F793" s="45">
        <v>17</v>
      </c>
      <c r="G793" s="48">
        <v>12</v>
      </c>
      <c r="H793" s="255" t="s">
        <v>392</v>
      </c>
      <c r="I793" s="218"/>
    </row>
    <row r="794" spans="1:9" ht="18.75" x14ac:dyDescent="0.3">
      <c r="A794" s="218"/>
      <c r="B794" s="218"/>
      <c r="C794" s="303" t="s">
        <v>555</v>
      </c>
      <c r="D794" s="224" t="s">
        <v>431</v>
      </c>
      <c r="E794" s="303" t="s">
        <v>549</v>
      </c>
      <c r="F794" s="45">
        <v>18</v>
      </c>
      <c r="G794" s="48">
        <v>14</v>
      </c>
      <c r="H794" s="301" t="s">
        <v>392</v>
      </c>
      <c r="I794" s="218"/>
    </row>
    <row r="795" spans="1:9" ht="18.75" x14ac:dyDescent="0.3">
      <c r="A795" s="218"/>
      <c r="B795" s="218"/>
      <c r="C795" s="303" t="s">
        <v>556</v>
      </c>
      <c r="D795" s="229" t="s">
        <v>434</v>
      </c>
      <c r="E795" s="303" t="s">
        <v>549</v>
      </c>
      <c r="F795" s="45">
        <v>19</v>
      </c>
      <c r="G795" s="48">
        <v>19</v>
      </c>
      <c r="H795" s="255" t="s">
        <v>392</v>
      </c>
      <c r="I795" s="218"/>
    </row>
    <row r="796" spans="1:9" ht="18.75" x14ac:dyDescent="0.3">
      <c r="A796" s="218"/>
      <c r="B796" s="218"/>
      <c r="C796" s="303" t="s">
        <v>557</v>
      </c>
      <c r="D796" s="224" t="s">
        <v>431</v>
      </c>
      <c r="E796" s="303" t="s">
        <v>549</v>
      </c>
      <c r="F796" s="45">
        <v>20</v>
      </c>
      <c r="G796" s="48">
        <v>24</v>
      </c>
      <c r="H796" s="301" t="s">
        <v>392</v>
      </c>
      <c r="I796" s="218"/>
    </row>
    <row r="797" spans="1:9" ht="18.75" x14ac:dyDescent="0.3">
      <c r="A797" s="218"/>
      <c r="B797" s="218"/>
      <c r="C797" s="303" t="s">
        <v>558</v>
      </c>
      <c r="D797" s="229" t="s">
        <v>434</v>
      </c>
      <c r="E797" s="303" t="s">
        <v>549</v>
      </c>
      <c r="F797" s="45">
        <v>21</v>
      </c>
      <c r="G797" s="48">
        <v>32</v>
      </c>
      <c r="H797" s="255" t="s">
        <v>392</v>
      </c>
      <c r="I797" s="218"/>
    </row>
    <row r="798" spans="1:9" ht="18.75" x14ac:dyDescent="0.3">
      <c r="A798" s="218"/>
      <c r="B798" s="218"/>
      <c r="C798" s="303" t="s">
        <v>559</v>
      </c>
      <c r="D798" s="224" t="s">
        <v>431</v>
      </c>
      <c r="E798" s="303" t="s">
        <v>549</v>
      </c>
      <c r="F798" s="45">
        <v>22</v>
      </c>
      <c r="G798" s="48">
        <v>39</v>
      </c>
      <c r="H798" s="301" t="s">
        <v>392</v>
      </c>
      <c r="I798" s="218"/>
    </row>
    <row r="799" spans="1:9" ht="18.75" x14ac:dyDescent="0.3">
      <c r="A799" s="218"/>
      <c r="B799" s="218"/>
      <c r="C799" s="303" t="s">
        <v>560</v>
      </c>
      <c r="D799" s="229" t="s">
        <v>434</v>
      </c>
      <c r="E799" s="303" t="s">
        <v>549</v>
      </c>
      <c r="F799" s="45">
        <v>23</v>
      </c>
      <c r="G799" s="48">
        <v>47</v>
      </c>
      <c r="H799" s="255" t="s">
        <v>392</v>
      </c>
      <c r="I799" s="218"/>
    </row>
    <row r="800" spans="1:9" ht="18.75" x14ac:dyDescent="0.3">
      <c r="A800" s="218"/>
      <c r="B800" s="218"/>
      <c r="C800" s="303" t="s">
        <v>561</v>
      </c>
      <c r="D800" s="224" t="s">
        <v>431</v>
      </c>
      <c r="E800" s="303" t="s">
        <v>549</v>
      </c>
      <c r="F800" s="45">
        <v>24</v>
      </c>
      <c r="G800" s="48">
        <v>55</v>
      </c>
      <c r="H800" s="301" t="s">
        <v>392</v>
      </c>
      <c r="I800" s="218"/>
    </row>
    <row r="801" spans="1:9" ht="18.75" x14ac:dyDescent="0.3">
      <c r="A801" s="218"/>
      <c r="B801" s="218"/>
      <c r="C801" s="303" t="s">
        <v>562</v>
      </c>
      <c r="D801" s="229" t="s">
        <v>434</v>
      </c>
      <c r="E801" s="303" t="s">
        <v>549</v>
      </c>
      <c r="F801" s="45">
        <v>25</v>
      </c>
      <c r="G801" s="48">
        <v>67</v>
      </c>
      <c r="H801" s="255" t="s">
        <v>392</v>
      </c>
      <c r="I801" s="218"/>
    </row>
    <row r="802" spans="1:9" ht="18.75" x14ac:dyDescent="0.3">
      <c r="A802" s="218"/>
      <c r="B802" s="218"/>
      <c r="C802" s="303" t="s">
        <v>563</v>
      </c>
      <c r="D802" s="224" t="s">
        <v>431</v>
      </c>
      <c r="E802" s="303" t="s">
        <v>549</v>
      </c>
      <c r="F802" s="45">
        <v>26</v>
      </c>
      <c r="G802" s="48">
        <v>80</v>
      </c>
      <c r="H802" s="301" t="s">
        <v>392</v>
      </c>
      <c r="I802" s="218"/>
    </row>
    <row r="803" spans="1:9" ht="18.75" x14ac:dyDescent="0.3">
      <c r="A803" s="218"/>
      <c r="B803" s="218"/>
      <c r="C803" s="303" t="s">
        <v>564</v>
      </c>
      <c r="D803" s="229" t="s">
        <v>434</v>
      </c>
      <c r="E803" s="303" t="s">
        <v>549</v>
      </c>
      <c r="F803" s="45">
        <v>27</v>
      </c>
      <c r="G803" s="48">
        <v>96</v>
      </c>
      <c r="H803" s="255" t="s">
        <v>392</v>
      </c>
      <c r="I803" s="218"/>
    </row>
    <row r="804" spans="1:9" ht="18.75" x14ac:dyDescent="0.3">
      <c r="A804" s="218"/>
      <c r="B804" s="218"/>
      <c r="C804" s="303" t="s">
        <v>565</v>
      </c>
      <c r="D804" s="224" t="s">
        <v>431</v>
      </c>
      <c r="E804" s="303" t="s">
        <v>549</v>
      </c>
      <c r="F804" s="45">
        <v>28</v>
      </c>
      <c r="G804" s="48">
        <v>115</v>
      </c>
      <c r="H804" s="301" t="s">
        <v>392</v>
      </c>
      <c r="I804" s="218"/>
    </row>
    <row r="805" spans="1:9" ht="18.75" x14ac:dyDescent="0.3">
      <c r="A805" s="218"/>
      <c r="B805" s="218"/>
      <c r="C805" s="303" t="s">
        <v>566</v>
      </c>
      <c r="D805" s="229" t="s">
        <v>434</v>
      </c>
      <c r="E805" s="303" t="s">
        <v>549</v>
      </c>
      <c r="F805" s="45">
        <v>29</v>
      </c>
      <c r="G805" s="48">
        <v>138</v>
      </c>
      <c r="H805" s="255" t="s">
        <v>392</v>
      </c>
      <c r="I805" s="218"/>
    </row>
    <row r="806" spans="1:9" ht="18.75" x14ac:dyDescent="0.3">
      <c r="A806" s="218"/>
      <c r="B806" s="218"/>
      <c r="C806" s="303" t="s">
        <v>567</v>
      </c>
      <c r="D806" s="224" t="s">
        <v>431</v>
      </c>
      <c r="E806" s="303" t="s">
        <v>549</v>
      </c>
      <c r="F806" s="45">
        <v>30</v>
      </c>
      <c r="G806" s="48">
        <v>157</v>
      </c>
      <c r="H806" s="301" t="s">
        <v>392</v>
      </c>
      <c r="I806" s="218"/>
    </row>
    <row r="807" spans="1:9" ht="18.75" x14ac:dyDescent="0.3">
      <c r="A807" s="218"/>
      <c r="B807" s="218"/>
      <c r="C807" s="303" t="s">
        <v>568</v>
      </c>
      <c r="D807" s="229" t="s">
        <v>434</v>
      </c>
      <c r="E807" s="303" t="s">
        <v>549</v>
      </c>
      <c r="F807" s="45">
        <v>31</v>
      </c>
      <c r="G807" s="48">
        <v>186</v>
      </c>
      <c r="H807" s="255" t="s">
        <v>392</v>
      </c>
      <c r="I807" s="218"/>
    </row>
    <row r="808" spans="1:9" ht="18.75" x14ac:dyDescent="0.3">
      <c r="A808" s="218"/>
      <c r="B808" s="218"/>
      <c r="C808" s="303" t="s">
        <v>569</v>
      </c>
      <c r="D808" s="224" t="s">
        <v>431</v>
      </c>
      <c r="E808" s="303" t="s">
        <v>549</v>
      </c>
      <c r="F808" s="45">
        <v>32</v>
      </c>
      <c r="G808" s="48">
        <v>204</v>
      </c>
      <c r="H808" s="301" t="s">
        <v>392</v>
      </c>
      <c r="I808" s="218"/>
    </row>
    <row r="809" spans="1:9" ht="18.75" x14ac:dyDescent="0.3">
      <c r="A809" s="218"/>
      <c r="B809" s="218"/>
      <c r="C809" s="303" t="s">
        <v>570</v>
      </c>
      <c r="D809" s="229" t="s">
        <v>434</v>
      </c>
      <c r="E809" s="303" t="s">
        <v>549</v>
      </c>
      <c r="F809" s="45">
        <v>33</v>
      </c>
      <c r="G809" s="48">
        <v>251</v>
      </c>
      <c r="H809" s="255" t="s">
        <v>392</v>
      </c>
      <c r="I809" s="218"/>
    </row>
    <row r="810" spans="1:9" ht="18.75" x14ac:dyDescent="0.3">
      <c r="A810" s="218"/>
      <c r="B810" s="218"/>
      <c r="C810" s="303" t="s">
        <v>571</v>
      </c>
      <c r="D810" s="224" t="s">
        <v>431</v>
      </c>
      <c r="E810" s="303" t="s">
        <v>549</v>
      </c>
      <c r="F810" s="45">
        <v>34</v>
      </c>
      <c r="G810" s="48">
        <v>269</v>
      </c>
      <c r="H810" s="301" t="s">
        <v>392</v>
      </c>
      <c r="I810" s="218"/>
    </row>
    <row r="811" spans="1:9" ht="18.75" x14ac:dyDescent="0.3">
      <c r="A811" s="218"/>
      <c r="B811" s="218"/>
      <c r="C811" s="303" t="s">
        <v>572</v>
      </c>
      <c r="D811" s="229" t="s">
        <v>434</v>
      </c>
      <c r="E811" s="303" t="s">
        <v>549</v>
      </c>
      <c r="F811" s="45">
        <v>35</v>
      </c>
      <c r="G811" s="48">
        <v>302</v>
      </c>
      <c r="H811" s="255" t="s">
        <v>392</v>
      </c>
      <c r="I811" s="218"/>
    </row>
    <row r="812" spans="1:9" ht="18.75" x14ac:dyDescent="0.3">
      <c r="A812" s="218"/>
      <c r="B812" s="218"/>
      <c r="C812" s="303" t="s">
        <v>573</v>
      </c>
      <c r="D812" s="224" t="s">
        <v>431</v>
      </c>
      <c r="E812" s="303" t="s">
        <v>549</v>
      </c>
      <c r="F812" s="45">
        <v>36</v>
      </c>
      <c r="G812" s="48">
        <v>344</v>
      </c>
      <c r="H812" s="301" t="s">
        <v>392</v>
      </c>
      <c r="I812" s="218"/>
    </row>
    <row r="813" spans="1:9" ht="18.75" x14ac:dyDescent="0.3">
      <c r="A813" s="218"/>
      <c r="B813" s="218"/>
      <c r="C813" s="303" t="s">
        <v>574</v>
      </c>
      <c r="D813" s="229" t="s">
        <v>434</v>
      </c>
      <c r="E813" s="303" t="s">
        <v>549</v>
      </c>
      <c r="F813" s="45">
        <v>37</v>
      </c>
      <c r="G813" s="48">
        <v>372</v>
      </c>
      <c r="H813" s="255" t="s">
        <v>392</v>
      </c>
      <c r="I813" s="218"/>
    </row>
    <row r="814" spans="1:9" ht="18.75" x14ac:dyDescent="0.3">
      <c r="A814" s="218"/>
      <c r="B814" s="218"/>
      <c r="C814" s="303" t="s">
        <v>575</v>
      </c>
      <c r="D814" s="224" t="s">
        <v>431</v>
      </c>
      <c r="E814" s="303" t="s">
        <v>549</v>
      </c>
      <c r="F814" s="45">
        <v>38</v>
      </c>
      <c r="G814" s="48">
        <v>436</v>
      </c>
      <c r="H814" s="301" t="s">
        <v>392</v>
      </c>
      <c r="I814" s="218"/>
    </row>
    <row r="815" spans="1:9" ht="18.75" x14ac:dyDescent="0.3">
      <c r="A815" s="218"/>
      <c r="B815" s="218"/>
      <c r="C815" s="303" t="s">
        <v>576</v>
      </c>
      <c r="D815" s="229" t="s">
        <v>434</v>
      </c>
      <c r="E815" s="303" t="s">
        <v>549</v>
      </c>
      <c r="F815" s="45">
        <v>39</v>
      </c>
      <c r="G815" s="48">
        <v>478</v>
      </c>
      <c r="H815" s="255" t="s">
        <v>392</v>
      </c>
      <c r="I815" s="218"/>
    </row>
    <row r="816" spans="1:9" ht="18.75" x14ac:dyDescent="0.3">
      <c r="A816" s="218"/>
      <c r="B816" s="218"/>
      <c r="C816" s="303" t="s">
        <v>577</v>
      </c>
      <c r="D816" s="224" t="s">
        <v>431</v>
      </c>
      <c r="E816" s="303" t="s">
        <v>549</v>
      </c>
      <c r="F816" s="45">
        <v>40</v>
      </c>
      <c r="G816" s="48">
        <v>529</v>
      </c>
      <c r="H816" s="301" t="s">
        <v>392</v>
      </c>
      <c r="I816" s="218"/>
    </row>
    <row r="817" spans="1:9" ht="18.75" x14ac:dyDescent="0.3">
      <c r="A817" s="218"/>
      <c r="B817" s="218"/>
      <c r="C817" s="303" t="s">
        <v>578</v>
      </c>
      <c r="D817" s="229" t="s">
        <v>434</v>
      </c>
      <c r="E817" s="303" t="s">
        <v>549</v>
      </c>
      <c r="F817" s="45">
        <v>41</v>
      </c>
      <c r="G817" s="48">
        <v>595</v>
      </c>
      <c r="H817" s="255" t="s">
        <v>392</v>
      </c>
      <c r="I817" s="218"/>
    </row>
    <row r="818" spans="1:9" ht="18.75" x14ac:dyDescent="0.3">
      <c r="A818" s="218"/>
      <c r="B818" s="218"/>
      <c r="C818" s="303" t="s">
        <v>579</v>
      </c>
      <c r="D818" s="224" t="s">
        <v>431</v>
      </c>
      <c r="E818" s="303" t="s">
        <v>549</v>
      </c>
      <c r="F818" s="45">
        <v>42</v>
      </c>
      <c r="G818" s="48">
        <v>662</v>
      </c>
      <c r="H818" s="301" t="s">
        <v>392</v>
      </c>
      <c r="I818" s="218"/>
    </row>
    <row r="819" spans="1:9" ht="18.75" x14ac:dyDescent="0.3">
      <c r="A819" s="218"/>
      <c r="B819" s="218"/>
      <c r="C819" s="303" t="s">
        <v>580</v>
      </c>
      <c r="D819" s="229" t="s">
        <v>434</v>
      </c>
      <c r="E819" s="303" t="s">
        <v>549</v>
      </c>
      <c r="F819" s="45">
        <v>43</v>
      </c>
      <c r="G819" s="48">
        <v>715</v>
      </c>
      <c r="H819" s="255" t="s">
        <v>392</v>
      </c>
      <c r="I819" s="218"/>
    </row>
    <row r="820" spans="1:9" ht="18.75" x14ac:dyDescent="0.3">
      <c r="A820" s="218"/>
      <c r="B820" s="218"/>
      <c r="C820" s="303" t="s">
        <v>581</v>
      </c>
      <c r="D820" s="224" t="s">
        <v>431</v>
      </c>
      <c r="E820" s="303" t="s">
        <v>549</v>
      </c>
      <c r="F820" s="45">
        <v>44</v>
      </c>
      <c r="G820" s="48">
        <v>797</v>
      </c>
      <c r="H820" s="301" t="s">
        <v>392</v>
      </c>
      <c r="I820" s="218"/>
    </row>
    <row r="821" spans="1:9" ht="18.75" x14ac:dyDescent="0.3">
      <c r="A821" s="218"/>
      <c r="B821" s="218"/>
      <c r="C821" s="303" t="s">
        <v>582</v>
      </c>
      <c r="D821" s="229" t="s">
        <v>434</v>
      </c>
      <c r="E821" s="303" t="s">
        <v>549</v>
      </c>
      <c r="F821" s="45">
        <v>45</v>
      </c>
      <c r="G821" s="48">
        <v>857</v>
      </c>
      <c r="H821" s="255" t="s">
        <v>392</v>
      </c>
      <c r="I821" s="218"/>
    </row>
    <row r="822" spans="1:9" ht="18.75" x14ac:dyDescent="0.3">
      <c r="A822" s="218"/>
      <c r="B822" s="218"/>
      <c r="C822" s="311"/>
      <c r="D822" s="252"/>
      <c r="E822" s="308"/>
      <c r="F822" s="265"/>
      <c r="G822" s="312"/>
      <c r="H822" s="290"/>
      <c r="I822" s="218"/>
    </row>
    <row r="823" spans="1:9" x14ac:dyDescent="0.25">
      <c r="A823" s="218"/>
      <c r="B823" s="218"/>
      <c r="C823" s="310"/>
      <c r="D823" s="310"/>
      <c r="E823" s="310"/>
      <c r="F823" s="310"/>
      <c r="G823" s="310"/>
      <c r="H823" s="310"/>
      <c r="I823" s="218"/>
    </row>
    <row r="824" spans="1:9" x14ac:dyDescent="0.25">
      <c r="A824" s="218"/>
      <c r="B824" s="218"/>
      <c r="C824" s="310"/>
      <c r="D824" s="310"/>
      <c r="E824" s="310"/>
      <c r="F824" s="310"/>
      <c r="G824" s="310"/>
      <c r="H824" s="310"/>
      <c r="I824" s="218"/>
    </row>
    <row r="825" spans="1:9" x14ac:dyDescent="0.25">
      <c r="A825" s="218"/>
      <c r="B825" s="218"/>
      <c r="C825" s="310"/>
      <c r="D825" s="310"/>
      <c r="E825" s="310"/>
      <c r="F825" s="310"/>
      <c r="G825" s="310"/>
      <c r="H825" s="310"/>
      <c r="I825" s="218"/>
    </row>
    <row r="826" spans="1:9" x14ac:dyDescent="0.25">
      <c r="A826" s="218"/>
      <c r="B826" s="218"/>
      <c r="C826" s="310"/>
      <c r="D826" s="310"/>
      <c r="E826" s="310"/>
      <c r="F826" s="310"/>
      <c r="G826" s="310"/>
      <c r="H826" s="310"/>
      <c r="I826" s="218"/>
    </row>
    <row r="827" spans="1:9" x14ac:dyDescent="0.25">
      <c r="A827" s="218"/>
      <c r="B827" s="218"/>
      <c r="C827" s="310"/>
      <c r="D827" s="310"/>
      <c r="E827" s="310"/>
      <c r="F827" s="310"/>
      <c r="G827" s="310"/>
      <c r="H827" s="310"/>
      <c r="I827" s="218"/>
    </row>
    <row r="828" spans="1:9" x14ac:dyDescent="0.25">
      <c r="A828" s="218"/>
      <c r="B828" s="218"/>
      <c r="C828" s="310"/>
      <c r="D828" s="310"/>
      <c r="E828" s="310"/>
      <c r="F828" s="310"/>
      <c r="G828" s="310"/>
      <c r="H828" s="310"/>
      <c r="I828" s="218"/>
    </row>
    <row r="829" spans="1:9" x14ac:dyDescent="0.25">
      <c r="A829" s="218"/>
      <c r="B829" s="218"/>
      <c r="C829" s="310"/>
      <c r="D829" s="310"/>
      <c r="E829" s="310"/>
      <c r="F829" s="310"/>
      <c r="G829" s="310"/>
      <c r="H829" s="310"/>
      <c r="I829" s="218"/>
    </row>
    <row r="830" spans="1:9" x14ac:dyDescent="0.25">
      <c r="A830" s="218"/>
      <c r="B830" s="218"/>
      <c r="C830" s="310"/>
      <c r="D830" s="310"/>
      <c r="E830" s="310"/>
      <c r="F830" s="310"/>
      <c r="G830" s="310"/>
      <c r="H830" s="310"/>
      <c r="I830" s="218"/>
    </row>
    <row r="831" spans="1:9" x14ac:dyDescent="0.25">
      <c r="A831" s="218"/>
      <c r="B831" s="218"/>
      <c r="C831" s="310"/>
      <c r="D831" s="310"/>
      <c r="E831" s="310"/>
      <c r="F831" s="310"/>
      <c r="G831" s="310"/>
      <c r="H831" s="310"/>
      <c r="I831" s="218"/>
    </row>
    <row r="832" spans="1:9" x14ac:dyDescent="0.25">
      <c r="A832" s="218"/>
      <c r="B832" s="218"/>
      <c r="C832" s="310"/>
      <c r="D832" s="310"/>
      <c r="E832" s="310"/>
      <c r="F832" s="310"/>
      <c r="G832" s="310"/>
      <c r="H832" s="310"/>
      <c r="I832" s="218"/>
    </row>
    <row r="833" spans="1:9" x14ac:dyDescent="0.25">
      <c r="A833" s="218"/>
      <c r="B833" s="218"/>
      <c r="C833" s="310"/>
      <c r="D833" s="310"/>
      <c r="E833" s="310"/>
      <c r="F833" s="310"/>
      <c r="G833" s="310"/>
      <c r="H833" s="310"/>
      <c r="I833" s="218"/>
    </row>
    <row r="834" spans="1:9" x14ac:dyDescent="0.25">
      <c r="A834" s="218"/>
      <c r="B834" s="218"/>
      <c r="C834" s="310"/>
      <c r="D834" s="310"/>
      <c r="E834" s="310"/>
      <c r="F834" s="310"/>
      <c r="G834" s="310"/>
      <c r="H834" s="310"/>
      <c r="I834" s="218"/>
    </row>
    <row r="835" spans="1:9" x14ac:dyDescent="0.25">
      <c r="A835" s="218"/>
      <c r="B835" s="218"/>
      <c r="C835" s="238"/>
      <c r="D835" s="238"/>
      <c r="E835" s="238"/>
      <c r="F835" s="238"/>
      <c r="G835" s="238"/>
      <c r="H835" s="238"/>
      <c r="I835" s="218"/>
    </row>
    <row r="836" spans="1:9" ht="15.75" x14ac:dyDescent="0.25">
      <c r="A836" s="218"/>
      <c r="B836" s="218"/>
      <c r="C836" s="238"/>
      <c r="D836" s="238"/>
      <c r="E836" s="238"/>
      <c r="F836" s="238"/>
      <c r="G836" s="253" t="s">
        <v>197</v>
      </c>
      <c r="H836" s="238"/>
      <c r="I836" s="218"/>
    </row>
    <row r="837" spans="1:9" ht="18.75" x14ac:dyDescent="0.3">
      <c r="A837" s="218"/>
      <c r="B837" s="218"/>
      <c r="C837" s="254" t="s">
        <v>102</v>
      </c>
      <c r="D837" s="255" t="s">
        <v>108</v>
      </c>
      <c r="E837" s="278" t="s">
        <v>109</v>
      </c>
      <c r="F837" s="256" t="s">
        <v>43</v>
      </c>
      <c r="G837" s="259" t="s">
        <v>583</v>
      </c>
      <c r="H837" s="279" t="s">
        <v>110</v>
      </c>
      <c r="I837" s="218"/>
    </row>
    <row r="838" spans="1:9" ht="18.75" x14ac:dyDescent="0.3">
      <c r="A838" s="218"/>
      <c r="B838" s="218"/>
      <c r="C838" s="303" t="s">
        <v>584</v>
      </c>
      <c r="D838" s="229" t="s">
        <v>434</v>
      </c>
      <c r="E838" s="303" t="s">
        <v>585</v>
      </c>
      <c r="F838" s="45">
        <v>12</v>
      </c>
      <c r="G838" s="48">
        <v>3</v>
      </c>
      <c r="H838" s="301" t="s">
        <v>392</v>
      </c>
      <c r="I838" s="218"/>
    </row>
    <row r="839" spans="1:9" ht="18.75" x14ac:dyDescent="0.3">
      <c r="A839" s="218"/>
      <c r="B839" s="218"/>
      <c r="C839" s="303" t="s">
        <v>586</v>
      </c>
      <c r="D839" s="224" t="s">
        <v>431</v>
      </c>
      <c r="E839" s="303" t="s">
        <v>585</v>
      </c>
      <c r="F839" s="45">
        <v>13</v>
      </c>
      <c r="G839" s="48">
        <v>3</v>
      </c>
      <c r="H839" s="255" t="s">
        <v>392</v>
      </c>
      <c r="I839" s="218"/>
    </row>
    <row r="840" spans="1:9" ht="18.75" x14ac:dyDescent="0.3">
      <c r="A840" s="218"/>
      <c r="B840" s="218"/>
      <c r="C840" s="303" t="s">
        <v>587</v>
      </c>
      <c r="D840" s="229" t="s">
        <v>434</v>
      </c>
      <c r="E840" s="303" t="s">
        <v>585</v>
      </c>
      <c r="F840" s="45">
        <v>14</v>
      </c>
      <c r="G840" s="48">
        <v>3</v>
      </c>
      <c r="H840" s="301" t="s">
        <v>392</v>
      </c>
      <c r="I840" s="218"/>
    </row>
    <row r="841" spans="1:9" ht="18.75" x14ac:dyDescent="0.3">
      <c r="A841" s="218"/>
      <c r="B841" s="218"/>
      <c r="C841" s="303" t="s">
        <v>588</v>
      </c>
      <c r="D841" s="224" t="s">
        <v>431</v>
      </c>
      <c r="E841" s="303" t="s">
        <v>585</v>
      </c>
      <c r="F841" s="45">
        <v>15</v>
      </c>
      <c r="G841" s="48">
        <v>3</v>
      </c>
      <c r="H841" s="255" t="s">
        <v>392</v>
      </c>
      <c r="I841" s="218"/>
    </row>
    <row r="842" spans="1:9" ht="18.75" x14ac:dyDescent="0.3">
      <c r="A842" s="218"/>
      <c r="B842" s="218"/>
      <c r="C842" s="303" t="s">
        <v>589</v>
      </c>
      <c r="D842" s="229" t="s">
        <v>434</v>
      </c>
      <c r="E842" s="303" t="s">
        <v>585</v>
      </c>
      <c r="F842" s="45">
        <v>16</v>
      </c>
      <c r="G842" s="48">
        <v>5</v>
      </c>
      <c r="H842" s="301" t="s">
        <v>392</v>
      </c>
      <c r="I842" s="218"/>
    </row>
    <row r="843" spans="1:9" ht="18.75" x14ac:dyDescent="0.3">
      <c r="A843" s="218"/>
      <c r="B843" s="218"/>
      <c r="C843" s="303" t="s">
        <v>590</v>
      </c>
      <c r="D843" s="224" t="s">
        <v>431</v>
      </c>
      <c r="E843" s="303" t="s">
        <v>585</v>
      </c>
      <c r="F843" s="45">
        <v>17</v>
      </c>
      <c r="G843" s="48">
        <v>7</v>
      </c>
      <c r="H843" s="255" t="s">
        <v>392</v>
      </c>
      <c r="I843" s="218"/>
    </row>
    <row r="844" spans="1:9" ht="18.75" x14ac:dyDescent="0.3">
      <c r="A844" s="218"/>
      <c r="B844" s="218"/>
      <c r="C844" s="303" t="s">
        <v>591</v>
      </c>
      <c r="D844" s="229" t="s">
        <v>434</v>
      </c>
      <c r="E844" s="303" t="s">
        <v>585</v>
      </c>
      <c r="F844" s="45">
        <v>18</v>
      </c>
      <c r="G844" s="48">
        <v>9</v>
      </c>
      <c r="H844" s="301" t="s">
        <v>392</v>
      </c>
      <c r="I844" s="218"/>
    </row>
    <row r="845" spans="1:9" ht="18.75" x14ac:dyDescent="0.3">
      <c r="A845" s="218"/>
      <c r="B845" s="218"/>
      <c r="C845" s="303" t="s">
        <v>592</v>
      </c>
      <c r="D845" s="224" t="s">
        <v>431</v>
      </c>
      <c r="E845" s="303" t="s">
        <v>585</v>
      </c>
      <c r="F845" s="45">
        <v>19</v>
      </c>
      <c r="G845" s="48">
        <v>12</v>
      </c>
      <c r="H845" s="255" t="s">
        <v>392</v>
      </c>
      <c r="I845" s="218"/>
    </row>
    <row r="846" spans="1:9" ht="18.75" x14ac:dyDescent="0.3">
      <c r="A846" s="218"/>
      <c r="B846" s="218"/>
      <c r="C846" s="303" t="s">
        <v>593</v>
      </c>
      <c r="D846" s="229" t="s">
        <v>434</v>
      </c>
      <c r="E846" s="303" t="s">
        <v>585</v>
      </c>
      <c r="F846" s="45">
        <v>20</v>
      </c>
      <c r="G846" s="48">
        <v>14</v>
      </c>
      <c r="H846" s="301" t="s">
        <v>392</v>
      </c>
      <c r="I846" s="218"/>
    </row>
    <row r="847" spans="1:9" ht="18.75" x14ac:dyDescent="0.3">
      <c r="A847" s="218"/>
      <c r="B847" s="218"/>
      <c r="C847" s="303" t="s">
        <v>594</v>
      </c>
      <c r="D847" s="224" t="s">
        <v>431</v>
      </c>
      <c r="E847" s="303" t="s">
        <v>585</v>
      </c>
      <c r="F847" s="45">
        <v>21</v>
      </c>
      <c r="G847" s="48">
        <v>19</v>
      </c>
      <c r="H847" s="255" t="s">
        <v>392</v>
      </c>
      <c r="I847" s="218"/>
    </row>
    <row r="848" spans="1:9" ht="18.75" x14ac:dyDescent="0.3">
      <c r="A848" s="218"/>
      <c r="B848" s="218"/>
      <c r="C848" s="303" t="s">
        <v>595</v>
      </c>
      <c r="D848" s="229" t="s">
        <v>434</v>
      </c>
      <c r="E848" s="303" t="s">
        <v>585</v>
      </c>
      <c r="F848" s="45">
        <v>22</v>
      </c>
      <c r="G848" s="48">
        <v>22</v>
      </c>
      <c r="H848" s="301" t="s">
        <v>392</v>
      </c>
      <c r="I848" s="218"/>
    </row>
    <row r="849" spans="1:9" ht="18.75" x14ac:dyDescent="0.3">
      <c r="A849" s="218"/>
      <c r="B849" s="218"/>
      <c r="C849" s="303" t="s">
        <v>596</v>
      </c>
      <c r="D849" s="224" t="s">
        <v>431</v>
      </c>
      <c r="E849" s="303" t="s">
        <v>585</v>
      </c>
      <c r="F849" s="45">
        <v>23</v>
      </c>
      <c r="G849" s="48">
        <v>30</v>
      </c>
      <c r="H849" s="255" t="s">
        <v>392</v>
      </c>
      <c r="I849" s="218"/>
    </row>
    <row r="850" spans="1:9" ht="18.75" x14ac:dyDescent="0.3">
      <c r="A850" s="218"/>
      <c r="B850" s="218"/>
      <c r="C850" s="303" t="s">
        <v>597</v>
      </c>
      <c r="D850" s="229" t="s">
        <v>434</v>
      </c>
      <c r="E850" s="303" t="s">
        <v>585</v>
      </c>
      <c r="F850" s="45">
        <v>24</v>
      </c>
      <c r="G850" s="48">
        <v>35</v>
      </c>
      <c r="H850" s="301" t="s">
        <v>392</v>
      </c>
      <c r="I850" s="218"/>
    </row>
    <row r="851" spans="1:9" ht="18.75" x14ac:dyDescent="0.3">
      <c r="A851" s="218"/>
      <c r="B851" s="218"/>
      <c r="C851" s="303" t="s">
        <v>598</v>
      </c>
      <c r="D851" s="224" t="s">
        <v>431</v>
      </c>
      <c r="E851" s="303" t="s">
        <v>585</v>
      </c>
      <c r="F851" s="45">
        <v>25</v>
      </c>
      <c r="G851" s="48">
        <v>44</v>
      </c>
      <c r="H851" s="255" t="s">
        <v>392</v>
      </c>
      <c r="I851" s="218"/>
    </row>
    <row r="852" spans="1:9" ht="18.75" x14ac:dyDescent="0.3">
      <c r="A852" s="218"/>
      <c r="B852" s="218"/>
      <c r="C852" s="303" t="s">
        <v>599</v>
      </c>
      <c r="D852" s="229" t="s">
        <v>434</v>
      </c>
      <c r="E852" s="303" t="s">
        <v>585</v>
      </c>
      <c r="F852" s="45">
        <v>26</v>
      </c>
      <c r="G852" s="48">
        <v>48</v>
      </c>
      <c r="H852" s="301" t="s">
        <v>392</v>
      </c>
      <c r="I852" s="218"/>
    </row>
    <row r="853" spans="1:9" ht="18.75" x14ac:dyDescent="0.3">
      <c r="A853" s="218"/>
      <c r="B853" s="218"/>
      <c r="C853" s="303" t="s">
        <v>600</v>
      </c>
      <c r="D853" s="224" t="s">
        <v>431</v>
      </c>
      <c r="E853" s="303" t="s">
        <v>585</v>
      </c>
      <c r="F853" s="45">
        <v>27</v>
      </c>
      <c r="G853" s="48">
        <v>59</v>
      </c>
      <c r="H853" s="255" t="s">
        <v>392</v>
      </c>
      <c r="I853" s="218"/>
    </row>
    <row r="854" spans="1:9" ht="18.75" x14ac:dyDescent="0.3">
      <c r="A854" s="218"/>
      <c r="B854" s="218"/>
      <c r="C854" s="303" t="s">
        <v>601</v>
      </c>
      <c r="D854" s="229" t="s">
        <v>434</v>
      </c>
      <c r="E854" s="303" t="s">
        <v>585</v>
      </c>
      <c r="F854" s="45">
        <v>28</v>
      </c>
      <c r="G854" s="48">
        <v>66</v>
      </c>
      <c r="H854" s="301" t="s">
        <v>392</v>
      </c>
      <c r="I854" s="218"/>
    </row>
    <row r="855" spans="1:9" ht="18.75" x14ac:dyDescent="0.3">
      <c r="A855" s="218"/>
      <c r="B855" s="218"/>
      <c r="C855" s="303" t="s">
        <v>602</v>
      </c>
      <c r="D855" s="224" t="s">
        <v>431</v>
      </c>
      <c r="E855" s="303" t="s">
        <v>585</v>
      </c>
      <c r="F855" s="45">
        <v>29</v>
      </c>
      <c r="G855" s="48">
        <v>78</v>
      </c>
      <c r="H855" s="255" t="s">
        <v>392</v>
      </c>
      <c r="I855" s="218"/>
    </row>
    <row r="856" spans="1:9" ht="18.75" x14ac:dyDescent="0.3">
      <c r="A856" s="218"/>
      <c r="B856" s="218"/>
      <c r="C856" s="303" t="s">
        <v>603</v>
      </c>
      <c r="D856" s="229" t="s">
        <v>434</v>
      </c>
      <c r="E856" s="303" t="s">
        <v>585</v>
      </c>
      <c r="F856" s="45">
        <v>30</v>
      </c>
      <c r="G856" s="48">
        <v>90</v>
      </c>
      <c r="H856" s="301" t="s">
        <v>392</v>
      </c>
      <c r="I856" s="218"/>
    </row>
    <row r="857" spans="1:9" ht="18.75" x14ac:dyDescent="0.3">
      <c r="A857" s="218"/>
      <c r="B857" s="218"/>
      <c r="C857" s="303" t="s">
        <v>604</v>
      </c>
      <c r="D857" s="224" t="s">
        <v>431</v>
      </c>
      <c r="E857" s="303" t="s">
        <v>585</v>
      </c>
      <c r="F857" s="45">
        <v>31</v>
      </c>
      <c r="G857" s="48">
        <v>109</v>
      </c>
      <c r="H857" s="255" t="s">
        <v>392</v>
      </c>
      <c r="I857" s="218"/>
    </row>
    <row r="858" spans="1:9" ht="18.75" x14ac:dyDescent="0.3">
      <c r="A858" s="218"/>
      <c r="B858" s="218"/>
      <c r="C858" s="303" t="s">
        <v>605</v>
      </c>
      <c r="D858" s="229" t="s">
        <v>434</v>
      </c>
      <c r="E858" s="303" t="s">
        <v>585</v>
      </c>
      <c r="F858" s="45">
        <v>32</v>
      </c>
      <c r="G858" s="48">
        <v>120</v>
      </c>
      <c r="H858" s="301" t="s">
        <v>392</v>
      </c>
      <c r="I858" s="218"/>
    </row>
    <row r="859" spans="1:9" ht="18.75" x14ac:dyDescent="0.3">
      <c r="A859" s="218"/>
      <c r="B859" s="218"/>
      <c r="C859" s="303" t="s">
        <v>606</v>
      </c>
      <c r="D859" s="224" t="s">
        <v>431</v>
      </c>
      <c r="E859" s="303" t="s">
        <v>585</v>
      </c>
      <c r="F859" s="45">
        <v>33</v>
      </c>
      <c r="G859" s="48">
        <v>152</v>
      </c>
      <c r="H859" s="255" t="s">
        <v>392</v>
      </c>
      <c r="I859" s="218"/>
    </row>
    <row r="860" spans="1:9" ht="18.75" x14ac:dyDescent="0.3">
      <c r="A860" s="218"/>
      <c r="B860" s="218"/>
      <c r="C860" s="303" t="s">
        <v>607</v>
      </c>
      <c r="D860" s="229" t="s">
        <v>434</v>
      </c>
      <c r="E860" s="303" t="s">
        <v>585</v>
      </c>
      <c r="F860" s="45">
        <v>34</v>
      </c>
      <c r="G860" s="48">
        <v>174</v>
      </c>
      <c r="H860" s="301" t="s">
        <v>392</v>
      </c>
      <c r="I860" s="218"/>
    </row>
    <row r="861" spans="1:9" ht="18.75" x14ac:dyDescent="0.3">
      <c r="A861" s="218"/>
      <c r="B861" s="218"/>
      <c r="C861" s="303" t="s">
        <v>608</v>
      </c>
      <c r="D861" s="224" t="s">
        <v>431</v>
      </c>
      <c r="E861" s="303" t="s">
        <v>585</v>
      </c>
      <c r="F861" s="45">
        <v>35</v>
      </c>
      <c r="G861" s="48">
        <v>195</v>
      </c>
      <c r="H861" s="255" t="s">
        <v>392</v>
      </c>
      <c r="I861" s="218"/>
    </row>
    <row r="862" spans="1:9" ht="18.75" x14ac:dyDescent="0.3">
      <c r="A862" s="218"/>
      <c r="B862" s="218"/>
      <c r="C862" s="303" t="s">
        <v>609</v>
      </c>
      <c r="D862" s="229" t="s">
        <v>434</v>
      </c>
      <c r="E862" s="303" t="s">
        <v>585</v>
      </c>
      <c r="F862" s="45">
        <v>36</v>
      </c>
      <c r="G862" s="48">
        <v>216</v>
      </c>
      <c r="H862" s="301" t="s">
        <v>392</v>
      </c>
      <c r="I862" s="218"/>
    </row>
    <row r="863" spans="1:9" ht="18.75" x14ac:dyDescent="0.3">
      <c r="A863" s="218"/>
      <c r="B863" s="218"/>
      <c r="C863" s="303" t="s">
        <v>610</v>
      </c>
      <c r="D863" s="224" t="s">
        <v>431</v>
      </c>
      <c r="E863" s="303" t="s">
        <v>585</v>
      </c>
      <c r="F863" s="45">
        <v>37</v>
      </c>
      <c r="G863" s="48">
        <v>251</v>
      </c>
      <c r="H863" s="255" t="s">
        <v>392</v>
      </c>
      <c r="I863" s="218"/>
    </row>
    <row r="864" spans="1:9" ht="18.75" x14ac:dyDescent="0.3">
      <c r="A864" s="218"/>
      <c r="B864" s="218"/>
      <c r="C864" s="303" t="s">
        <v>611</v>
      </c>
      <c r="D864" s="229" t="s">
        <v>434</v>
      </c>
      <c r="E864" s="303" t="s">
        <v>585</v>
      </c>
      <c r="F864" s="45">
        <v>38</v>
      </c>
      <c r="G864" s="48">
        <v>274</v>
      </c>
      <c r="H864" s="301" t="s">
        <v>392</v>
      </c>
      <c r="I864" s="218"/>
    </row>
    <row r="865" spans="1:9" ht="18.75" x14ac:dyDescent="0.3">
      <c r="A865" s="218"/>
      <c r="B865" s="218"/>
      <c r="C865" s="303" t="s">
        <v>612</v>
      </c>
      <c r="D865" s="224" t="s">
        <v>431</v>
      </c>
      <c r="E865" s="303" t="s">
        <v>585</v>
      </c>
      <c r="F865" s="45">
        <v>39</v>
      </c>
      <c r="G865" s="48">
        <v>303</v>
      </c>
      <c r="H865" s="255" t="s">
        <v>392</v>
      </c>
      <c r="I865" s="218"/>
    </row>
    <row r="866" spans="1:9" ht="18.75" x14ac:dyDescent="0.3">
      <c r="A866" s="218"/>
      <c r="B866" s="218"/>
      <c r="C866" s="303" t="s">
        <v>613</v>
      </c>
      <c r="D866" s="229" t="s">
        <v>434</v>
      </c>
      <c r="E866" s="303" t="s">
        <v>585</v>
      </c>
      <c r="F866" s="45">
        <v>40</v>
      </c>
      <c r="G866" s="48">
        <v>331</v>
      </c>
      <c r="H866" s="301" t="s">
        <v>392</v>
      </c>
      <c r="I866" s="218"/>
    </row>
    <row r="867" spans="1:9" ht="18.75" x14ac:dyDescent="0.3">
      <c r="A867" s="218"/>
      <c r="B867" s="218"/>
      <c r="C867" s="303" t="s">
        <v>614</v>
      </c>
      <c r="D867" s="224" t="s">
        <v>431</v>
      </c>
      <c r="E867" s="303" t="s">
        <v>585</v>
      </c>
      <c r="F867" s="45">
        <v>41</v>
      </c>
      <c r="G867" s="48">
        <v>364</v>
      </c>
      <c r="H867" s="255" t="s">
        <v>392</v>
      </c>
      <c r="I867" s="218"/>
    </row>
    <row r="868" spans="1:9" ht="18.75" x14ac:dyDescent="0.3">
      <c r="A868" s="218"/>
      <c r="B868" s="218"/>
      <c r="C868" s="303" t="s">
        <v>615</v>
      </c>
      <c r="D868" s="229" t="s">
        <v>434</v>
      </c>
      <c r="E868" s="303" t="s">
        <v>585</v>
      </c>
      <c r="F868" s="45">
        <v>42</v>
      </c>
      <c r="G868" s="48">
        <v>406</v>
      </c>
      <c r="H868" s="301" t="s">
        <v>392</v>
      </c>
      <c r="I868" s="218"/>
    </row>
    <row r="869" spans="1:9" ht="18.75" x14ac:dyDescent="0.3">
      <c r="A869" s="218"/>
      <c r="B869" s="218"/>
      <c r="C869" s="303" t="s">
        <v>616</v>
      </c>
      <c r="D869" s="224" t="s">
        <v>431</v>
      </c>
      <c r="E869" s="303" t="s">
        <v>585</v>
      </c>
      <c r="F869" s="45">
        <v>43</v>
      </c>
      <c r="G869" s="48">
        <v>466</v>
      </c>
      <c r="H869" s="255" t="s">
        <v>392</v>
      </c>
      <c r="I869" s="218"/>
    </row>
    <row r="870" spans="1:9" ht="18.75" x14ac:dyDescent="0.3">
      <c r="A870" s="218"/>
      <c r="B870" s="218"/>
      <c r="C870" s="303" t="s">
        <v>617</v>
      </c>
      <c r="D870" s="229" t="s">
        <v>434</v>
      </c>
      <c r="E870" s="303" t="s">
        <v>585</v>
      </c>
      <c r="F870" s="45">
        <v>44</v>
      </c>
      <c r="G870" s="48">
        <v>511</v>
      </c>
      <c r="H870" s="301" t="s">
        <v>392</v>
      </c>
      <c r="I870" s="218"/>
    </row>
    <row r="871" spans="1:9" ht="18.75" x14ac:dyDescent="0.3">
      <c r="A871" s="218"/>
      <c r="B871" s="218"/>
      <c r="C871" s="303" t="s">
        <v>618</v>
      </c>
      <c r="D871" s="224" t="s">
        <v>431</v>
      </c>
      <c r="E871" s="303" t="s">
        <v>585</v>
      </c>
      <c r="F871" s="45">
        <v>45</v>
      </c>
      <c r="G871" s="48">
        <v>555</v>
      </c>
      <c r="H871" s="255" t="s">
        <v>392</v>
      </c>
      <c r="I871" s="218"/>
    </row>
    <row r="872" spans="1:9" ht="18.75" x14ac:dyDescent="0.3">
      <c r="A872" s="218"/>
      <c r="B872" s="218"/>
      <c r="C872" s="311"/>
      <c r="D872" s="252"/>
      <c r="E872" s="308"/>
      <c r="F872" s="265"/>
      <c r="G872" s="265"/>
      <c r="H872" s="290"/>
      <c r="I872" s="218"/>
    </row>
    <row r="873" spans="1:9" x14ac:dyDescent="0.25">
      <c r="A873" s="218"/>
      <c r="B873" s="218"/>
      <c r="C873" s="218"/>
      <c r="D873" s="218"/>
      <c r="E873" s="218"/>
      <c r="F873" s="218"/>
      <c r="G873" s="218"/>
      <c r="H873" s="218"/>
      <c r="I873" s="218"/>
    </row>
    <row r="874" spans="1:9" x14ac:dyDescent="0.25">
      <c r="A874" s="218"/>
      <c r="B874" s="218"/>
      <c r="C874" s="218"/>
      <c r="D874" s="218"/>
      <c r="E874" s="218"/>
      <c r="F874" s="218"/>
      <c r="G874" s="218"/>
      <c r="H874" s="218"/>
      <c r="I874" s="218"/>
    </row>
    <row r="875" spans="1:9" x14ac:dyDescent="0.25">
      <c r="A875" s="218"/>
      <c r="B875" s="218"/>
      <c r="C875" s="218"/>
      <c r="D875" s="218"/>
      <c r="E875" s="218"/>
      <c r="F875" s="218"/>
      <c r="G875" s="218"/>
      <c r="H875" s="218"/>
      <c r="I875" s="218"/>
    </row>
    <row r="876" spans="1:9" x14ac:dyDescent="0.25">
      <c r="A876" s="218"/>
      <c r="B876" s="218"/>
      <c r="C876" s="218"/>
      <c r="D876" s="218"/>
      <c r="E876" s="218"/>
      <c r="F876" s="218"/>
      <c r="G876" s="218"/>
      <c r="H876" s="218"/>
      <c r="I876" s="218"/>
    </row>
    <row r="877" spans="1:9" x14ac:dyDescent="0.25">
      <c r="A877" s="218"/>
      <c r="B877" s="218"/>
      <c r="C877" s="218"/>
      <c r="D877" s="218"/>
      <c r="E877" s="218"/>
      <c r="F877" s="218"/>
      <c r="G877" s="218"/>
      <c r="H877" s="218"/>
      <c r="I877" s="218"/>
    </row>
    <row r="878" spans="1:9" x14ac:dyDescent="0.25">
      <c r="A878" s="218"/>
      <c r="B878" s="218"/>
      <c r="C878" s="218"/>
      <c r="D878" s="218"/>
      <c r="E878" s="218"/>
      <c r="F878" s="218"/>
      <c r="G878" s="218"/>
      <c r="H878" s="218"/>
      <c r="I878" s="218"/>
    </row>
    <row r="879" spans="1:9" x14ac:dyDescent="0.25">
      <c r="A879" s="218"/>
      <c r="B879" s="218"/>
      <c r="C879" s="218"/>
      <c r="D879" s="218"/>
      <c r="E879" s="218"/>
      <c r="F879" s="218"/>
      <c r="G879" s="218"/>
      <c r="H879" s="218"/>
      <c r="I879" s="218"/>
    </row>
    <row r="880" spans="1:9" x14ac:dyDescent="0.25">
      <c r="A880" s="218"/>
      <c r="B880" s="218"/>
      <c r="C880" s="238"/>
      <c r="D880" s="238"/>
      <c r="E880" s="238"/>
      <c r="F880" s="238"/>
      <c r="G880" s="238"/>
      <c r="H880" s="238"/>
      <c r="I880" s="218"/>
    </row>
    <row r="881" spans="1:9" x14ac:dyDescent="0.25">
      <c r="A881" s="218"/>
      <c r="B881" s="218"/>
      <c r="C881" s="238"/>
      <c r="D881" s="238"/>
      <c r="E881" s="238"/>
      <c r="F881" s="238"/>
      <c r="G881" s="238"/>
      <c r="H881" s="238"/>
      <c r="I881" s="218"/>
    </row>
    <row r="882" spans="1:9" x14ac:dyDescent="0.25">
      <c r="A882" s="218"/>
      <c r="B882" s="218"/>
      <c r="C882" s="238"/>
      <c r="D882" s="238"/>
      <c r="E882" s="238"/>
      <c r="F882" s="238"/>
      <c r="G882" s="238"/>
      <c r="H882" s="238"/>
      <c r="I882" s="218"/>
    </row>
    <row r="883" spans="1:9" x14ac:dyDescent="0.25">
      <c r="A883" s="218"/>
      <c r="B883" s="218"/>
      <c r="C883" s="238"/>
      <c r="D883" s="238"/>
      <c r="E883" s="238"/>
      <c r="F883" s="238"/>
      <c r="G883" s="238"/>
      <c r="H883" s="238"/>
      <c r="I883" s="218"/>
    </row>
    <row r="884" spans="1:9" x14ac:dyDescent="0.25">
      <c r="A884" s="218"/>
      <c r="B884" s="218"/>
      <c r="C884" s="238"/>
      <c r="D884" s="238"/>
      <c r="E884" s="238"/>
      <c r="F884" s="238"/>
      <c r="G884" s="238"/>
      <c r="H884" s="238"/>
      <c r="I884" s="218"/>
    </row>
    <row r="885" spans="1:9" x14ac:dyDescent="0.25">
      <c r="A885" s="218"/>
      <c r="B885" s="218"/>
      <c r="C885" s="238"/>
      <c r="D885" s="238"/>
      <c r="E885" s="238"/>
      <c r="F885" s="238"/>
      <c r="G885" s="238"/>
      <c r="H885" s="238"/>
      <c r="I885" s="218"/>
    </row>
    <row r="886" spans="1:9" x14ac:dyDescent="0.25">
      <c r="A886" s="218"/>
      <c r="B886" s="218"/>
      <c r="C886" s="238"/>
      <c r="D886" s="238"/>
      <c r="E886" s="238"/>
      <c r="F886" s="238"/>
      <c r="G886" s="238"/>
      <c r="H886" s="238"/>
      <c r="I886" s="218"/>
    </row>
    <row r="887" spans="1:9" x14ac:dyDescent="0.25">
      <c r="A887" s="218"/>
      <c r="B887" s="218"/>
      <c r="C887" s="238"/>
      <c r="D887" s="238"/>
      <c r="E887" s="238"/>
      <c r="F887" s="238"/>
      <c r="G887" s="238"/>
      <c r="H887" s="238"/>
      <c r="I887" s="218"/>
    </row>
    <row r="888" spans="1:9" x14ac:dyDescent="0.25">
      <c r="A888" s="218"/>
      <c r="B888" s="218"/>
      <c r="C888" s="238"/>
      <c r="D888" s="238"/>
      <c r="E888" s="238"/>
      <c r="F888" s="238"/>
      <c r="G888" s="238"/>
      <c r="H888" s="238"/>
      <c r="I888" s="218"/>
    </row>
    <row r="889" spans="1:9" x14ac:dyDescent="0.25">
      <c r="A889" s="218"/>
      <c r="B889" s="218"/>
      <c r="C889" s="238"/>
      <c r="D889" s="238"/>
      <c r="E889" s="238"/>
      <c r="F889" s="238"/>
      <c r="G889" s="238"/>
      <c r="H889" s="238"/>
      <c r="I889" s="218"/>
    </row>
    <row r="890" spans="1:9" x14ac:dyDescent="0.25">
      <c r="A890" s="218"/>
      <c r="B890" s="218"/>
      <c r="C890" s="238"/>
      <c r="D890" s="238"/>
      <c r="E890" s="238"/>
      <c r="F890" s="238"/>
      <c r="G890" s="238"/>
      <c r="H890" s="238"/>
      <c r="I890" s="218"/>
    </row>
    <row r="891" spans="1:9" x14ac:dyDescent="0.25">
      <c r="A891" s="218"/>
      <c r="B891" s="218"/>
      <c r="C891" s="238"/>
      <c r="D891" s="238"/>
      <c r="E891" s="238"/>
      <c r="F891" s="238"/>
      <c r="G891" s="238"/>
      <c r="H891" s="238"/>
      <c r="I891" s="218"/>
    </row>
    <row r="892" spans="1:9" ht="15.75" x14ac:dyDescent="0.25">
      <c r="A892" s="218"/>
      <c r="B892" s="218"/>
      <c r="C892" s="238"/>
      <c r="D892" s="238"/>
      <c r="E892" s="238"/>
      <c r="F892" s="238"/>
      <c r="G892" s="313" t="s">
        <v>197</v>
      </c>
      <c r="H892" s="238"/>
      <c r="I892" s="218"/>
    </row>
    <row r="893" spans="1:9" ht="18.75" x14ac:dyDescent="0.3">
      <c r="A893" s="218"/>
      <c r="B893" s="218"/>
      <c r="C893" s="254" t="s">
        <v>102</v>
      </c>
      <c r="D893" s="255" t="s">
        <v>108</v>
      </c>
      <c r="E893" s="278" t="s">
        <v>109</v>
      </c>
      <c r="F893" s="256" t="s">
        <v>43</v>
      </c>
      <c r="G893" s="257" t="s">
        <v>619</v>
      </c>
      <c r="H893" s="248" t="s">
        <v>110</v>
      </c>
      <c r="I893" s="218"/>
    </row>
    <row r="894" spans="1:9" ht="18.75" x14ac:dyDescent="0.3">
      <c r="A894" s="218"/>
      <c r="B894" s="218"/>
      <c r="C894" s="303" t="s">
        <v>620</v>
      </c>
      <c r="D894" s="251" t="s">
        <v>621</v>
      </c>
      <c r="E894" s="303" t="s">
        <v>622</v>
      </c>
      <c r="F894" s="45">
        <v>9</v>
      </c>
      <c r="G894" s="48">
        <v>2</v>
      </c>
      <c r="H894" s="260" t="s">
        <v>157</v>
      </c>
      <c r="I894" s="218"/>
    </row>
    <row r="895" spans="1:9" ht="18.75" x14ac:dyDescent="0.3">
      <c r="A895" s="218"/>
      <c r="B895" s="218"/>
      <c r="C895" s="303" t="s">
        <v>623</v>
      </c>
      <c r="D895" s="251" t="s">
        <v>624</v>
      </c>
      <c r="E895" s="303" t="s">
        <v>622</v>
      </c>
      <c r="F895" s="45">
        <v>10</v>
      </c>
      <c r="G895" s="48">
        <v>2</v>
      </c>
      <c r="H895" s="261" t="s">
        <v>157</v>
      </c>
      <c r="I895" s="218"/>
    </row>
    <row r="896" spans="1:9" ht="18.75" x14ac:dyDescent="0.3">
      <c r="A896" s="218"/>
      <c r="B896" s="218"/>
      <c r="C896" s="303" t="s">
        <v>625</v>
      </c>
      <c r="D896" s="251" t="s">
        <v>621</v>
      </c>
      <c r="E896" s="303" t="s">
        <v>622</v>
      </c>
      <c r="F896" s="45">
        <v>11</v>
      </c>
      <c r="G896" s="48">
        <v>2</v>
      </c>
      <c r="H896" s="260" t="s">
        <v>157</v>
      </c>
      <c r="I896" s="218"/>
    </row>
    <row r="897" spans="1:9" ht="18.75" x14ac:dyDescent="0.3">
      <c r="A897" s="218"/>
      <c r="B897" s="218"/>
      <c r="C897" s="303" t="s">
        <v>626</v>
      </c>
      <c r="D897" s="251" t="s">
        <v>624</v>
      </c>
      <c r="E897" s="303" t="s">
        <v>622</v>
      </c>
      <c r="F897" s="45">
        <v>12</v>
      </c>
      <c r="G897" s="48">
        <v>2</v>
      </c>
      <c r="H897" s="261" t="s">
        <v>157</v>
      </c>
      <c r="I897" s="218"/>
    </row>
    <row r="898" spans="1:9" ht="18.75" x14ac:dyDescent="0.3">
      <c r="A898" s="218"/>
      <c r="B898" s="218"/>
      <c r="C898" s="303" t="s">
        <v>627</v>
      </c>
      <c r="D898" s="251" t="s">
        <v>621</v>
      </c>
      <c r="E898" s="303" t="s">
        <v>622</v>
      </c>
      <c r="F898" s="45">
        <v>13</v>
      </c>
      <c r="G898" s="48">
        <v>5</v>
      </c>
      <c r="H898" s="260" t="s">
        <v>157</v>
      </c>
      <c r="I898" s="218"/>
    </row>
    <row r="899" spans="1:9" ht="18.75" x14ac:dyDescent="0.3">
      <c r="A899" s="218"/>
      <c r="B899" s="218"/>
      <c r="C899" s="303" t="s">
        <v>628</v>
      </c>
      <c r="D899" s="251" t="s">
        <v>624</v>
      </c>
      <c r="E899" s="303" t="s">
        <v>622</v>
      </c>
      <c r="F899" s="45">
        <v>14</v>
      </c>
      <c r="G899" s="48">
        <v>5</v>
      </c>
      <c r="H899" s="261" t="s">
        <v>157</v>
      </c>
      <c r="I899" s="218"/>
    </row>
    <row r="900" spans="1:9" ht="18.75" x14ac:dyDescent="0.3">
      <c r="A900" s="218"/>
      <c r="B900" s="218"/>
      <c r="C900" s="303" t="s">
        <v>629</v>
      </c>
      <c r="D900" s="251" t="s">
        <v>621</v>
      </c>
      <c r="E900" s="303" t="s">
        <v>622</v>
      </c>
      <c r="F900" s="45">
        <v>15</v>
      </c>
      <c r="G900" s="48">
        <v>7</v>
      </c>
      <c r="H900" s="260" t="s">
        <v>157</v>
      </c>
      <c r="I900" s="218"/>
    </row>
    <row r="901" spans="1:9" ht="18.75" x14ac:dyDescent="0.3">
      <c r="A901" s="218"/>
      <c r="B901" s="218"/>
      <c r="C901" s="303" t="s">
        <v>630</v>
      </c>
      <c r="D901" s="251" t="s">
        <v>624</v>
      </c>
      <c r="E901" s="303" t="s">
        <v>622</v>
      </c>
      <c r="F901" s="45">
        <v>16</v>
      </c>
      <c r="G901" s="48">
        <v>8</v>
      </c>
      <c r="H901" s="261" t="s">
        <v>157</v>
      </c>
      <c r="I901" s="218"/>
    </row>
    <row r="902" spans="1:9" ht="18.75" x14ac:dyDescent="0.3">
      <c r="A902" s="218"/>
      <c r="B902" s="218"/>
      <c r="C902" s="303" t="s">
        <v>631</v>
      </c>
      <c r="D902" s="251" t="s">
        <v>621</v>
      </c>
      <c r="E902" s="303" t="s">
        <v>622</v>
      </c>
      <c r="F902" s="45">
        <v>17</v>
      </c>
      <c r="G902" s="48">
        <v>11</v>
      </c>
      <c r="H902" s="260" t="s">
        <v>157</v>
      </c>
      <c r="I902" s="218"/>
    </row>
    <row r="903" spans="1:9" ht="18.75" x14ac:dyDescent="0.3">
      <c r="A903" s="218"/>
      <c r="B903" s="218"/>
      <c r="C903" s="303" t="s">
        <v>632</v>
      </c>
      <c r="D903" s="251" t="s">
        <v>624</v>
      </c>
      <c r="E903" s="303" t="s">
        <v>622</v>
      </c>
      <c r="F903" s="45">
        <v>18</v>
      </c>
      <c r="G903" s="48">
        <v>12</v>
      </c>
      <c r="H903" s="261" t="s">
        <v>157</v>
      </c>
      <c r="I903" s="218"/>
    </row>
    <row r="904" spans="1:9" ht="18.75" x14ac:dyDescent="0.3">
      <c r="A904" s="218"/>
      <c r="B904" s="218"/>
      <c r="C904" s="303" t="s">
        <v>633</v>
      </c>
      <c r="D904" s="251" t="s">
        <v>621</v>
      </c>
      <c r="E904" s="303" t="s">
        <v>622</v>
      </c>
      <c r="F904" s="45">
        <v>19</v>
      </c>
      <c r="G904" s="48">
        <v>15</v>
      </c>
      <c r="H904" s="260" t="s">
        <v>157</v>
      </c>
      <c r="I904" s="218"/>
    </row>
    <row r="905" spans="1:9" ht="18.75" x14ac:dyDescent="0.3">
      <c r="A905" s="218"/>
      <c r="B905" s="218"/>
      <c r="C905" s="303" t="s">
        <v>634</v>
      </c>
      <c r="D905" s="251" t="s">
        <v>624</v>
      </c>
      <c r="E905" s="303" t="s">
        <v>622</v>
      </c>
      <c r="F905" s="45">
        <v>20</v>
      </c>
      <c r="G905" s="48">
        <v>18</v>
      </c>
      <c r="H905" s="261" t="s">
        <v>157</v>
      </c>
      <c r="I905" s="218"/>
    </row>
    <row r="906" spans="1:9" ht="18.75" x14ac:dyDescent="0.3">
      <c r="A906" s="218"/>
      <c r="B906" s="218"/>
      <c r="C906" s="303" t="s">
        <v>635</v>
      </c>
      <c r="D906" s="251" t="s">
        <v>621</v>
      </c>
      <c r="E906" s="303" t="s">
        <v>622</v>
      </c>
      <c r="F906" s="45">
        <v>21</v>
      </c>
      <c r="G906" s="48">
        <v>22</v>
      </c>
      <c r="H906" s="260" t="s">
        <v>157</v>
      </c>
      <c r="I906" s="218"/>
    </row>
    <row r="907" spans="1:9" ht="18.75" x14ac:dyDescent="0.3">
      <c r="A907" s="218"/>
      <c r="B907" s="218"/>
      <c r="C907" s="303" t="s">
        <v>636</v>
      </c>
      <c r="D907" s="251" t="s">
        <v>624</v>
      </c>
      <c r="E907" s="303" t="s">
        <v>622</v>
      </c>
      <c r="F907" s="45">
        <v>22</v>
      </c>
      <c r="G907" s="48">
        <v>24</v>
      </c>
      <c r="H907" s="261" t="s">
        <v>157</v>
      </c>
      <c r="I907" s="218"/>
    </row>
    <row r="908" spans="1:9" ht="18.75" x14ac:dyDescent="0.3">
      <c r="A908" s="218"/>
      <c r="B908" s="218"/>
      <c r="C908" s="303" t="s">
        <v>637</v>
      </c>
      <c r="D908" s="251" t="s">
        <v>621</v>
      </c>
      <c r="E908" s="303" t="s">
        <v>622</v>
      </c>
      <c r="F908" s="45">
        <v>23</v>
      </c>
      <c r="G908" s="48">
        <v>29</v>
      </c>
      <c r="H908" s="260" t="s">
        <v>157</v>
      </c>
      <c r="I908" s="218"/>
    </row>
    <row r="909" spans="1:9" ht="18.75" x14ac:dyDescent="0.3">
      <c r="A909" s="218"/>
      <c r="B909" s="218"/>
      <c r="C909" s="303" t="s">
        <v>638</v>
      </c>
      <c r="D909" s="251" t="s">
        <v>624</v>
      </c>
      <c r="E909" s="303" t="s">
        <v>622</v>
      </c>
      <c r="F909" s="45">
        <v>24</v>
      </c>
      <c r="G909" s="48">
        <v>31</v>
      </c>
      <c r="H909" s="261" t="s">
        <v>157</v>
      </c>
      <c r="I909" s="218"/>
    </row>
    <row r="910" spans="1:9" ht="18.75" x14ac:dyDescent="0.3">
      <c r="A910" s="218"/>
      <c r="B910" s="218"/>
      <c r="C910" s="303" t="s">
        <v>639</v>
      </c>
      <c r="D910" s="251" t="s">
        <v>621</v>
      </c>
      <c r="E910" s="303" t="s">
        <v>622</v>
      </c>
      <c r="F910" s="45">
        <v>25</v>
      </c>
      <c r="G910" s="48">
        <v>36</v>
      </c>
      <c r="H910" s="260" t="s">
        <v>157</v>
      </c>
      <c r="I910" s="218"/>
    </row>
    <row r="911" spans="1:9" ht="18.75" x14ac:dyDescent="0.3">
      <c r="A911" s="218"/>
      <c r="B911" s="218"/>
      <c r="C911" s="303" t="s">
        <v>640</v>
      </c>
      <c r="D911" s="251" t="s">
        <v>624</v>
      </c>
      <c r="E911" s="303" t="s">
        <v>622</v>
      </c>
      <c r="F911" s="45">
        <v>26</v>
      </c>
      <c r="G911" s="48">
        <v>42</v>
      </c>
      <c r="H911" s="261" t="s">
        <v>157</v>
      </c>
      <c r="I911" s="218"/>
    </row>
    <row r="912" spans="1:9" ht="18.75" x14ac:dyDescent="0.3">
      <c r="A912" s="218"/>
      <c r="B912" s="218"/>
      <c r="C912" s="303" t="s">
        <v>641</v>
      </c>
      <c r="D912" s="251" t="s">
        <v>621</v>
      </c>
      <c r="E912" s="303" t="s">
        <v>622</v>
      </c>
      <c r="F912" s="45">
        <v>27</v>
      </c>
      <c r="G912" s="48">
        <v>46</v>
      </c>
      <c r="H912" s="260" t="s">
        <v>157</v>
      </c>
      <c r="I912" s="218"/>
    </row>
    <row r="913" spans="1:9" ht="18.75" x14ac:dyDescent="0.3">
      <c r="A913" s="218"/>
      <c r="B913" s="218"/>
      <c r="C913" s="303" t="s">
        <v>642</v>
      </c>
      <c r="D913" s="251" t="s">
        <v>624</v>
      </c>
      <c r="E913" s="303" t="s">
        <v>622</v>
      </c>
      <c r="F913" s="45">
        <v>28</v>
      </c>
      <c r="G913" s="48">
        <v>51</v>
      </c>
      <c r="H913" s="261" t="s">
        <v>157</v>
      </c>
      <c r="I913" s="218"/>
    </row>
    <row r="914" spans="1:9" ht="18.75" x14ac:dyDescent="0.3">
      <c r="A914" s="218"/>
      <c r="B914" s="218"/>
      <c r="C914" s="303" t="s">
        <v>643</v>
      </c>
      <c r="D914" s="251" t="s">
        <v>621</v>
      </c>
      <c r="E914" s="303" t="s">
        <v>622</v>
      </c>
      <c r="F914" s="45">
        <v>29</v>
      </c>
      <c r="G914" s="48">
        <v>58</v>
      </c>
      <c r="H914" s="260" t="s">
        <v>157</v>
      </c>
      <c r="I914" s="218"/>
    </row>
    <row r="915" spans="1:9" ht="18.75" x14ac:dyDescent="0.3">
      <c r="A915" s="218"/>
      <c r="B915" s="218"/>
      <c r="C915" s="303" t="s">
        <v>644</v>
      </c>
      <c r="D915" s="251" t="s">
        <v>624</v>
      </c>
      <c r="E915" s="303" t="s">
        <v>622</v>
      </c>
      <c r="F915" s="45">
        <v>30</v>
      </c>
      <c r="G915" s="48">
        <v>62</v>
      </c>
      <c r="H915" s="261" t="s">
        <v>157</v>
      </c>
      <c r="I915" s="218"/>
    </row>
    <row r="916" spans="1:9" ht="18.75" x14ac:dyDescent="0.3">
      <c r="A916" s="218"/>
      <c r="B916" s="218"/>
      <c r="C916" s="303" t="s">
        <v>645</v>
      </c>
      <c r="D916" s="251" t="s">
        <v>621</v>
      </c>
      <c r="E916" s="303" t="s">
        <v>622</v>
      </c>
      <c r="F916" s="45">
        <v>31</v>
      </c>
      <c r="G916" s="48">
        <v>70</v>
      </c>
      <c r="H916" s="260" t="s">
        <v>157</v>
      </c>
      <c r="I916" s="218"/>
    </row>
    <row r="917" spans="1:9" ht="18.75" x14ac:dyDescent="0.3">
      <c r="A917" s="218"/>
      <c r="B917" s="218"/>
      <c r="C917" s="303" t="s">
        <v>646</v>
      </c>
      <c r="D917" s="251" t="s">
        <v>624</v>
      </c>
      <c r="E917" s="303" t="s">
        <v>622</v>
      </c>
      <c r="F917" s="45">
        <v>32</v>
      </c>
      <c r="G917" s="48">
        <v>76</v>
      </c>
      <c r="H917" s="261" t="s">
        <v>157</v>
      </c>
      <c r="I917" s="218"/>
    </row>
    <row r="918" spans="1:9" ht="18.75" x14ac:dyDescent="0.3">
      <c r="A918" s="218"/>
      <c r="B918" s="218"/>
      <c r="C918" s="303" t="s">
        <v>647</v>
      </c>
      <c r="D918" s="251" t="s">
        <v>621</v>
      </c>
      <c r="E918" s="303" t="s">
        <v>622</v>
      </c>
      <c r="F918" s="45">
        <v>33</v>
      </c>
      <c r="G918" s="48">
        <v>80</v>
      </c>
      <c r="H918" s="260" t="s">
        <v>157</v>
      </c>
      <c r="I918" s="218"/>
    </row>
    <row r="919" spans="1:9" ht="18.75" x14ac:dyDescent="0.3">
      <c r="A919" s="218"/>
      <c r="B919" s="218"/>
      <c r="C919" s="303" t="s">
        <v>648</v>
      </c>
      <c r="D919" s="251" t="s">
        <v>624</v>
      </c>
      <c r="E919" s="303" t="s">
        <v>622</v>
      </c>
      <c r="F919" s="45">
        <v>34</v>
      </c>
      <c r="G919" s="48">
        <v>88</v>
      </c>
      <c r="H919" s="261" t="s">
        <v>157</v>
      </c>
      <c r="I919" s="218"/>
    </row>
    <row r="920" spans="1:9" ht="18.75" x14ac:dyDescent="0.3">
      <c r="A920" s="218"/>
      <c r="B920" s="218"/>
      <c r="C920" s="303" t="s">
        <v>649</v>
      </c>
      <c r="D920" s="251" t="s">
        <v>621</v>
      </c>
      <c r="E920" s="303" t="s">
        <v>622</v>
      </c>
      <c r="F920" s="45">
        <v>35</v>
      </c>
      <c r="G920" s="48">
        <v>95</v>
      </c>
      <c r="H920" s="260" t="s">
        <v>157</v>
      </c>
      <c r="I920" s="218"/>
    </row>
    <row r="921" spans="1:9" ht="18.75" x14ac:dyDescent="0.3">
      <c r="A921" s="218"/>
      <c r="B921" s="218"/>
      <c r="C921" s="303" t="s">
        <v>650</v>
      </c>
      <c r="D921" s="251" t="s">
        <v>624</v>
      </c>
      <c r="E921" s="303" t="s">
        <v>622</v>
      </c>
      <c r="F921" s="45">
        <v>36</v>
      </c>
      <c r="G921" s="48">
        <v>97</v>
      </c>
      <c r="H921" s="261" t="s">
        <v>157</v>
      </c>
      <c r="I921" s="218"/>
    </row>
    <row r="922" spans="1:9" ht="18.75" x14ac:dyDescent="0.3">
      <c r="A922" s="218"/>
      <c r="B922" s="218"/>
      <c r="C922" s="303" t="s">
        <v>651</v>
      </c>
      <c r="D922" s="251" t="s">
        <v>621</v>
      </c>
      <c r="E922" s="303" t="s">
        <v>622</v>
      </c>
      <c r="F922" s="45">
        <v>37</v>
      </c>
      <c r="G922" s="48">
        <v>110</v>
      </c>
      <c r="H922" s="260" t="s">
        <v>157</v>
      </c>
      <c r="I922" s="218"/>
    </row>
    <row r="923" spans="1:9" ht="18.75" x14ac:dyDescent="0.3">
      <c r="A923" s="218"/>
      <c r="B923" s="218"/>
      <c r="C923" s="303" t="s">
        <v>652</v>
      </c>
      <c r="D923" s="251" t="s">
        <v>624</v>
      </c>
      <c r="E923" s="303" t="s">
        <v>622</v>
      </c>
      <c r="F923" s="45">
        <v>38</v>
      </c>
      <c r="G923" s="48">
        <v>118</v>
      </c>
      <c r="H923" s="261" t="s">
        <v>157</v>
      </c>
      <c r="I923" s="218"/>
    </row>
    <row r="924" spans="1:9" ht="18.75" x14ac:dyDescent="0.3">
      <c r="A924" s="218"/>
      <c r="B924" s="218"/>
      <c r="C924" s="303" t="s">
        <v>653</v>
      </c>
      <c r="D924" s="251" t="s">
        <v>621</v>
      </c>
      <c r="E924" s="303" t="s">
        <v>622</v>
      </c>
      <c r="F924" s="45">
        <v>39</v>
      </c>
      <c r="G924" s="48">
        <v>122</v>
      </c>
      <c r="H924" s="260" t="s">
        <v>157</v>
      </c>
      <c r="I924" s="218"/>
    </row>
    <row r="925" spans="1:9" ht="18.75" x14ac:dyDescent="0.3">
      <c r="A925" s="218"/>
      <c r="B925" s="218"/>
      <c r="C925" s="303" t="s">
        <v>654</v>
      </c>
      <c r="D925" s="251" t="s">
        <v>624</v>
      </c>
      <c r="E925" s="303" t="s">
        <v>622</v>
      </c>
      <c r="F925" s="45">
        <v>40</v>
      </c>
      <c r="G925" s="48">
        <v>127</v>
      </c>
      <c r="H925" s="261" t="s">
        <v>157</v>
      </c>
      <c r="I925" s="218"/>
    </row>
    <row r="926" spans="1:9" ht="18.75" x14ac:dyDescent="0.3">
      <c r="A926" s="218"/>
      <c r="B926" s="218"/>
      <c r="C926" s="303" t="s">
        <v>655</v>
      </c>
      <c r="D926" s="251" t="s">
        <v>621</v>
      </c>
      <c r="E926" s="303" t="s">
        <v>622</v>
      </c>
      <c r="F926" s="45">
        <v>41</v>
      </c>
      <c r="G926" s="48">
        <v>140</v>
      </c>
      <c r="H926" s="260" t="s">
        <v>157</v>
      </c>
      <c r="I926" s="218"/>
    </row>
    <row r="927" spans="1:9" ht="18.75" x14ac:dyDescent="0.3">
      <c r="A927" s="218"/>
      <c r="B927" s="218"/>
      <c r="C927" s="303" t="s">
        <v>656</v>
      </c>
      <c r="D927" s="251" t="s">
        <v>624</v>
      </c>
      <c r="E927" s="303" t="s">
        <v>622</v>
      </c>
      <c r="F927" s="45">
        <v>42</v>
      </c>
      <c r="G927" s="48">
        <v>149</v>
      </c>
      <c r="H927" s="261" t="s">
        <v>157</v>
      </c>
      <c r="I927" s="218"/>
    </row>
    <row r="928" spans="1:9" ht="18.75" x14ac:dyDescent="0.3">
      <c r="A928" s="218"/>
      <c r="B928" s="218"/>
      <c r="C928" s="303" t="s">
        <v>657</v>
      </c>
      <c r="D928" s="251" t="s">
        <v>621</v>
      </c>
      <c r="E928" s="303" t="s">
        <v>622</v>
      </c>
      <c r="F928" s="45">
        <v>43</v>
      </c>
      <c r="G928" s="48">
        <v>156</v>
      </c>
      <c r="H928" s="260" t="s">
        <v>157</v>
      </c>
      <c r="I928" s="218"/>
    </row>
    <row r="929" spans="1:9" ht="18.75" x14ac:dyDescent="0.3">
      <c r="A929" s="218"/>
      <c r="B929" s="218"/>
      <c r="C929" s="303" t="s">
        <v>658</v>
      </c>
      <c r="D929" s="251" t="s">
        <v>624</v>
      </c>
      <c r="E929" s="303" t="s">
        <v>622</v>
      </c>
      <c r="F929" s="45">
        <v>44</v>
      </c>
      <c r="G929" s="48">
        <v>157</v>
      </c>
      <c r="H929" s="261" t="s">
        <v>157</v>
      </c>
      <c r="I929" s="218"/>
    </row>
    <row r="930" spans="1:9" ht="18.75" x14ac:dyDescent="0.3">
      <c r="A930" s="218"/>
      <c r="B930" s="218"/>
      <c r="C930" s="303" t="s">
        <v>659</v>
      </c>
      <c r="D930" s="251" t="s">
        <v>621</v>
      </c>
      <c r="E930" s="303" t="s">
        <v>622</v>
      </c>
      <c r="F930" s="45">
        <v>45</v>
      </c>
      <c r="G930" s="48">
        <v>182</v>
      </c>
      <c r="H930" s="260" t="s">
        <v>157</v>
      </c>
      <c r="I930" s="218"/>
    </row>
    <row r="931" spans="1:9" ht="18.75" x14ac:dyDescent="0.3">
      <c r="A931" s="218"/>
      <c r="B931" s="218"/>
      <c r="C931" s="311"/>
      <c r="D931" s="252"/>
      <c r="E931" s="308"/>
      <c r="F931" s="265"/>
      <c r="G931" s="265"/>
      <c r="H931" s="236"/>
      <c r="I931" s="218"/>
    </row>
    <row r="932" spans="1:9" x14ac:dyDescent="0.25">
      <c r="A932" s="218"/>
      <c r="B932" s="218"/>
      <c r="C932" s="238"/>
      <c r="D932" s="238"/>
      <c r="E932" s="238"/>
      <c r="F932" s="238"/>
      <c r="G932" s="238"/>
      <c r="H932" s="238"/>
      <c r="I932" s="218"/>
    </row>
    <row r="933" spans="1:9" x14ac:dyDescent="0.25">
      <c r="A933" s="218"/>
      <c r="B933" s="218"/>
      <c r="C933" s="238"/>
      <c r="D933" s="238"/>
      <c r="E933" s="238"/>
      <c r="F933" s="238"/>
      <c r="G933" s="238"/>
      <c r="H933" s="238"/>
      <c r="I933" s="218"/>
    </row>
    <row r="934" spans="1:9" x14ac:dyDescent="0.25">
      <c r="A934" s="218"/>
      <c r="B934" s="218"/>
      <c r="C934" s="238"/>
      <c r="D934" s="238"/>
      <c r="E934" s="238"/>
      <c r="F934" s="238"/>
      <c r="G934" s="238"/>
      <c r="H934" s="238"/>
      <c r="I934" s="218"/>
    </row>
    <row r="935" spans="1:9" x14ac:dyDescent="0.25">
      <c r="A935" s="218"/>
      <c r="B935" s="218"/>
      <c r="C935" s="238"/>
      <c r="D935" s="238"/>
      <c r="E935" s="238"/>
      <c r="F935" s="238"/>
      <c r="G935" s="238"/>
      <c r="H935" s="238"/>
      <c r="I935" s="218"/>
    </row>
    <row r="936" spans="1:9" x14ac:dyDescent="0.25">
      <c r="A936" s="218"/>
      <c r="B936" s="218"/>
      <c r="C936" s="238"/>
      <c r="D936" s="238"/>
      <c r="E936" s="238"/>
      <c r="F936" s="238"/>
      <c r="G936" s="238"/>
      <c r="H936" s="238"/>
      <c r="I936" s="218"/>
    </row>
    <row r="937" spans="1:9" x14ac:dyDescent="0.25">
      <c r="A937" s="218"/>
      <c r="B937" s="218"/>
      <c r="C937" s="238"/>
      <c r="D937" s="238"/>
      <c r="E937" s="238"/>
      <c r="F937" s="238"/>
      <c r="G937" s="238"/>
      <c r="H937" s="238"/>
      <c r="I937" s="218"/>
    </row>
    <row r="938" spans="1:9" x14ac:dyDescent="0.25">
      <c r="A938" s="218"/>
      <c r="B938" s="218"/>
      <c r="C938" s="238"/>
      <c r="D938" s="238"/>
      <c r="E938" s="238"/>
      <c r="F938" s="238"/>
      <c r="G938" s="238"/>
      <c r="H938" s="238"/>
      <c r="I938" s="218"/>
    </row>
    <row r="939" spans="1:9" x14ac:dyDescent="0.25">
      <c r="A939" s="218"/>
      <c r="B939" s="218"/>
      <c r="C939" s="238"/>
      <c r="D939" s="238"/>
      <c r="E939" s="238"/>
      <c r="F939" s="238"/>
      <c r="G939" s="238"/>
      <c r="H939" s="238"/>
      <c r="I939" s="218"/>
    </row>
    <row r="940" spans="1:9" x14ac:dyDescent="0.25">
      <c r="A940" s="218"/>
      <c r="B940" s="218"/>
      <c r="C940" s="238"/>
      <c r="D940" s="238"/>
      <c r="E940" s="238"/>
      <c r="F940" s="238"/>
      <c r="G940" s="238"/>
      <c r="H940" s="238"/>
      <c r="I940" s="218"/>
    </row>
    <row r="941" spans="1:9" x14ac:dyDescent="0.25">
      <c r="A941" s="218"/>
      <c r="B941" s="218"/>
      <c r="C941" s="238"/>
      <c r="D941" s="238"/>
      <c r="E941" s="238"/>
      <c r="F941" s="238"/>
      <c r="G941" s="238"/>
      <c r="H941" s="238"/>
      <c r="I941" s="218"/>
    </row>
    <row r="942" spans="1:9" x14ac:dyDescent="0.25">
      <c r="A942" s="218"/>
      <c r="B942" s="218"/>
      <c r="C942" s="238"/>
      <c r="D942" s="238"/>
      <c r="E942" s="238"/>
      <c r="F942" s="238"/>
      <c r="G942" s="238"/>
      <c r="H942" s="238"/>
      <c r="I942" s="218"/>
    </row>
    <row r="943" spans="1:9" x14ac:dyDescent="0.25">
      <c r="A943" s="218"/>
      <c r="B943" s="218"/>
      <c r="C943" s="238"/>
      <c r="D943" s="238"/>
      <c r="E943" s="238"/>
      <c r="F943" s="238"/>
      <c r="G943" s="238"/>
      <c r="H943" s="238"/>
      <c r="I943" s="218"/>
    </row>
    <row r="944" spans="1:9" x14ac:dyDescent="0.25">
      <c r="A944" s="218"/>
      <c r="B944" s="218"/>
      <c r="C944" s="238"/>
      <c r="D944" s="238"/>
      <c r="E944" s="238"/>
      <c r="F944" s="238"/>
      <c r="G944" s="238"/>
      <c r="H944" s="238"/>
      <c r="I944" s="218"/>
    </row>
    <row r="945" spans="1:9" ht="15.75" x14ac:dyDescent="0.25">
      <c r="A945" s="218"/>
      <c r="B945" s="218"/>
      <c r="C945" s="238"/>
      <c r="D945" s="238"/>
      <c r="E945" s="238"/>
      <c r="F945" s="238"/>
      <c r="G945" s="253" t="s">
        <v>197</v>
      </c>
      <c r="H945" s="238"/>
      <c r="I945" s="218"/>
    </row>
    <row r="946" spans="1:9" ht="18.75" x14ac:dyDescent="0.3">
      <c r="A946" s="218"/>
      <c r="B946" s="218"/>
      <c r="C946" s="254" t="s">
        <v>102</v>
      </c>
      <c r="D946" s="255" t="s">
        <v>108</v>
      </c>
      <c r="E946" s="278" t="s">
        <v>109</v>
      </c>
      <c r="F946" s="256" t="s">
        <v>43</v>
      </c>
      <c r="G946" s="314" t="s">
        <v>660</v>
      </c>
      <c r="H946" s="248" t="s">
        <v>110</v>
      </c>
      <c r="I946" s="218"/>
    </row>
    <row r="947" spans="1:9" ht="18.75" x14ac:dyDescent="0.3">
      <c r="A947" s="218"/>
      <c r="B947" s="218"/>
      <c r="C947" s="303" t="s">
        <v>661</v>
      </c>
      <c r="D947" s="251" t="s">
        <v>621</v>
      </c>
      <c r="E947" s="303" t="s">
        <v>473</v>
      </c>
      <c r="F947" s="45">
        <v>12</v>
      </c>
      <c r="G947" s="48">
        <v>2</v>
      </c>
      <c r="H947" s="261" t="s">
        <v>157</v>
      </c>
      <c r="I947" s="218"/>
    </row>
    <row r="948" spans="1:9" ht="18.75" x14ac:dyDescent="0.3">
      <c r="A948" s="218"/>
      <c r="B948" s="218"/>
      <c r="C948" s="303" t="s">
        <v>662</v>
      </c>
      <c r="D948" s="251" t="s">
        <v>624</v>
      </c>
      <c r="E948" s="303" t="s">
        <v>473</v>
      </c>
      <c r="F948" s="45">
        <v>13</v>
      </c>
      <c r="G948" s="48">
        <v>2</v>
      </c>
      <c r="H948" s="261" t="s">
        <v>157</v>
      </c>
      <c r="I948" s="218"/>
    </row>
    <row r="949" spans="1:9" ht="18.75" x14ac:dyDescent="0.3">
      <c r="A949" s="218"/>
      <c r="B949" s="218"/>
      <c r="C949" s="303" t="s">
        <v>663</v>
      </c>
      <c r="D949" s="251" t="s">
        <v>621</v>
      </c>
      <c r="E949" s="303" t="s">
        <v>473</v>
      </c>
      <c r="F949" s="45">
        <v>14</v>
      </c>
      <c r="G949" s="48">
        <v>2</v>
      </c>
      <c r="H949" s="261" t="s">
        <v>157</v>
      </c>
      <c r="I949" s="218"/>
    </row>
    <row r="950" spans="1:9" ht="18.75" x14ac:dyDescent="0.3">
      <c r="A950" s="218"/>
      <c r="B950" s="218"/>
      <c r="C950" s="303" t="s">
        <v>664</v>
      </c>
      <c r="D950" s="251" t="s">
        <v>624</v>
      </c>
      <c r="E950" s="303" t="s">
        <v>473</v>
      </c>
      <c r="F950" s="45">
        <v>15</v>
      </c>
      <c r="G950" s="48">
        <v>5</v>
      </c>
      <c r="H950" s="261" t="s">
        <v>157</v>
      </c>
      <c r="I950" s="218"/>
    </row>
    <row r="951" spans="1:9" ht="18.75" x14ac:dyDescent="0.3">
      <c r="A951" s="218"/>
      <c r="B951" s="218"/>
      <c r="C951" s="303" t="s">
        <v>665</v>
      </c>
      <c r="D951" s="251" t="s">
        <v>621</v>
      </c>
      <c r="E951" s="303" t="s">
        <v>473</v>
      </c>
      <c r="F951" s="45">
        <v>16</v>
      </c>
      <c r="G951" s="48">
        <v>5</v>
      </c>
      <c r="H951" s="261" t="s">
        <v>157</v>
      </c>
      <c r="I951" s="218"/>
    </row>
    <row r="952" spans="1:9" ht="18.75" x14ac:dyDescent="0.3">
      <c r="A952" s="218"/>
      <c r="B952" s="218"/>
      <c r="C952" s="303" t="s">
        <v>666</v>
      </c>
      <c r="D952" s="251" t="s">
        <v>624</v>
      </c>
      <c r="E952" s="303" t="s">
        <v>473</v>
      </c>
      <c r="F952" s="45">
        <v>17</v>
      </c>
      <c r="G952" s="48">
        <v>7</v>
      </c>
      <c r="H952" s="261" t="s">
        <v>157</v>
      </c>
      <c r="I952" s="218"/>
    </row>
    <row r="953" spans="1:9" ht="18.75" x14ac:dyDescent="0.3">
      <c r="A953" s="218"/>
      <c r="B953" s="218"/>
      <c r="C953" s="303" t="s">
        <v>667</v>
      </c>
      <c r="D953" s="251" t="s">
        <v>621</v>
      </c>
      <c r="E953" s="303" t="s">
        <v>473</v>
      </c>
      <c r="F953" s="45">
        <v>18</v>
      </c>
      <c r="G953" s="48">
        <v>8</v>
      </c>
      <c r="H953" s="261" t="s">
        <v>157</v>
      </c>
      <c r="I953" s="218"/>
    </row>
    <row r="954" spans="1:9" ht="18.75" x14ac:dyDescent="0.3">
      <c r="A954" s="218"/>
      <c r="B954" s="218"/>
      <c r="C954" s="303" t="s">
        <v>668</v>
      </c>
      <c r="D954" s="251" t="s">
        <v>624</v>
      </c>
      <c r="E954" s="303" t="s">
        <v>473</v>
      </c>
      <c r="F954" s="45">
        <v>19</v>
      </c>
      <c r="G954" s="48">
        <v>9</v>
      </c>
      <c r="H954" s="261" t="s">
        <v>157</v>
      </c>
      <c r="I954" s="218"/>
    </row>
    <row r="955" spans="1:9" ht="18.75" x14ac:dyDescent="0.3">
      <c r="A955" s="218"/>
      <c r="B955" s="218"/>
      <c r="C955" s="303" t="s">
        <v>669</v>
      </c>
      <c r="D955" s="251" t="s">
        <v>621</v>
      </c>
      <c r="E955" s="303" t="s">
        <v>473</v>
      </c>
      <c r="F955" s="45">
        <v>20</v>
      </c>
      <c r="G955" s="48">
        <v>11</v>
      </c>
      <c r="H955" s="261" t="s">
        <v>157</v>
      </c>
      <c r="I955" s="218"/>
    </row>
    <row r="956" spans="1:9" ht="18.75" x14ac:dyDescent="0.3">
      <c r="A956" s="218"/>
      <c r="B956" s="218"/>
      <c r="C956" s="303" t="s">
        <v>670</v>
      </c>
      <c r="D956" s="251" t="s">
        <v>624</v>
      </c>
      <c r="E956" s="303" t="s">
        <v>473</v>
      </c>
      <c r="F956" s="45">
        <v>21</v>
      </c>
      <c r="G956" s="48">
        <v>12</v>
      </c>
      <c r="H956" s="261" t="s">
        <v>157</v>
      </c>
      <c r="I956" s="218"/>
    </row>
    <row r="957" spans="1:9" ht="18.75" x14ac:dyDescent="0.3">
      <c r="A957" s="218"/>
      <c r="B957" s="218"/>
      <c r="C957" s="303" t="s">
        <v>671</v>
      </c>
      <c r="D957" s="251" t="s">
        <v>621</v>
      </c>
      <c r="E957" s="303" t="s">
        <v>473</v>
      </c>
      <c r="F957" s="45">
        <v>22</v>
      </c>
      <c r="G957" s="48">
        <v>13</v>
      </c>
      <c r="H957" s="261" t="s">
        <v>157</v>
      </c>
      <c r="I957" s="218"/>
    </row>
    <row r="958" spans="1:9" ht="18.75" x14ac:dyDescent="0.3">
      <c r="A958" s="218"/>
      <c r="B958" s="218"/>
      <c r="C958" s="303" t="s">
        <v>672</v>
      </c>
      <c r="D958" s="251" t="s">
        <v>624</v>
      </c>
      <c r="E958" s="303" t="s">
        <v>473</v>
      </c>
      <c r="F958" s="45">
        <v>23</v>
      </c>
      <c r="G958" s="48">
        <v>16</v>
      </c>
      <c r="H958" s="261" t="s">
        <v>157</v>
      </c>
      <c r="I958" s="218"/>
    </row>
    <row r="959" spans="1:9" ht="18.75" x14ac:dyDescent="0.3">
      <c r="A959" s="218"/>
      <c r="B959" s="218"/>
      <c r="C959" s="303" t="s">
        <v>673</v>
      </c>
      <c r="D959" s="251" t="s">
        <v>621</v>
      </c>
      <c r="E959" s="303" t="s">
        <v>473</v>
      </c>
      <c r="F959" s="45">
        <v>24</v>
      </c>
      <c r="G959" s="48">
        <v>19</v>
      </c>
      <c r="H959" s="261" t="s">
        <v>157</v>
      </c>
      <c r="I959" s="218"/>
    </row>
    <row r="960" spans="1:9" ht="18.75" x14ac:dyDescent="0.3">
      <c r="A960" s="218"/>
      <c r="B960" s="218"/>
      <c r="C960" s="303" t="s">
        <v>674</v>
      </c>
      <c r="D960" s="251" t="s">
        <v>624</v>
      </c>
      <c r="E960" s="303" t="s">
        <v>473</v>
      </c>
      <c r="F960" s="45">
        <v>25</v>
      </c>
      <c r="G960" s="48">
        <v>21</v>
      </c>
      <c r="H960" s="261" t="s">
        <v>157</v>
      </c>
      <c r="I960" s="218"/>
    </row>
    <row r="961" spans="1:9" ht="18.75" x14ac:dyDescent="0.3">
      <c r="A961" s="218"/>
      <c r="B961" s="218"/>
      <c r="C961" s="303" t="s">
        <v>675</v>
      </c>
      <c r="D961" s="251" t="s">
        <v>621</v>
      </c>
      <c r="E961" s="303" t="s">
        <v>473</v>
      </c>
      <c r="F961" s="45">
        <v>26</v>
      </c>
      <c r="G961" s="48">
        <v>23</v>
      </c>
      <c r="H961" s="261" t="s">
        <v>157</v>
      </c>
      <c r="I961" s="218"/>
    </row>
    <row r="962" spans="1:9" ht="18.75" x14ac:dyDescent="0.3">
      <c r="A962" s="218"/>
      <c r="B962" s="218"/>
      <c r="C962" s="303" t="s">
        <v>676</v>
      </c>
      <c r="D962" s="251" t="s">
        <v>624</v>
      </c>
      <c r="E962" s="303" t="s">
        <v>473</v>
      </c>
      <c r="F962" s="45">
        <v>27</v>
      </c>
      <c r="G962" s="48">
        <v>26</v>
      </c>
      <c r="H962" s="261" t="s">
        <v>157</v>
      </c>
      <c r="I962" s="218"/>
    </row>
    <row r="963" spans="1:9" ht="18.75" x14ac:dyDescent="0.3">
      <c r="A963" s="218"/>
      <c r="B963" s="218"/>
      <c r="C963" s="303" t="s">
        <v>677</v>
      </c>
      <c r="D963" s="251" t="s">
        <v>621</v>
      </c>
      <c r="E963" s="303" t="s">
        <v>473</v>
      </c>
      <c r="F963" s="45">
        <v>28</v>
      </c>
      <c r="G963" s="48">
        <v>28</v>
      </c>
      <c r="H963" s="261" t="s">
        <v>157</v>
      </c>
      <c r="I963" s="218"/>
    </row>
    <row r="964" spans="1:9" ht="18.75" x14ac:dyDescent="0.3">
      <c r="A964" s="218"/>
      <c r="B964" s="218"/>
      <c r="C964" s="303" t="s">
        <v>678</v>
      </c>
      <c r="D964" s="251" t="s">
        <v>624</v>
      </c>
      <c r="E964" s="303" t="s">
        <v>473</v>
      </c>
      <c r="F964" s="45">
        <v>29</v>
      </c>
      <c r="G964" s="48">
        <v>30</v>
      </c>
      <c r="H964" s="261" t="s">
        <v>157</v>
      </c>
      <c r="I964" s="218"/>
    </row>
    <row r="965" spans="1:9" ht="18.75" x14ac:dyDescent="0.3">
      <c r="A965" s="218"/>
      <c r="B965" s="218"/>
      <c r="C965" s="303" t="s">
        <v>679</v>
      </c>
      <c r="D965" s="251" t="s">
        <v>621</v>
      </c>
      <c r="E965" s="303" t="s">
        <v>473</v>
      </c>
      <c r="F965" s="45">
        <v>30</v>
      </c>
      <c r="G965" s="48">
        <v>32</v>
      </c>
      <c r="H965" s="261" t="s">
        <v>157</v>
      </c>
      <c r="I965" s="218"/>
    </row>
    <row r="966" spans="1:9" ht="18.75" x14ac:dyDescent="0.3">
      <c r="A966" s="218"/>
      <c r="B966" s="218"/>
      <c r="C966" s="303" t="s">
        <v>680</v>
      </c>
      <c r="D966" s="251" t="s">
        <v>624</v>
      </c>
      <c r="E966" s="303" t="s">
        <v>473</v>
      </c>
      <c r="F966" s="45">
        <v>31</v>
      </c>
      <c r="G966" s="48">
        <v>42</v>
      </c>
      <c r="H966" s="261" t="s">
        <v>157</v>
      </c>
      <c r="I966" s="218"/>
    </row>
    <row r="967" spans="1:9" ht="18.75" x14ac:dyDescent="0.3">
      <c r="A967" s="218"/>
      <c r="B967" s="218"/>
      <c r="C967" s="303" t="s">
        <v>681</v>
      </c>
      <c r="D967" s="251" t="s">
        <v>621</v>
      </c>
      <c r="E967" s="303" t="s">
        <v>473</v>
      </c>
      <c r="F967" s="45">
        <v>32</v>
      </c>
      <c r="G967" s="48">
        <v>46</v>
      </c>
      <c r="H967" s="261" t="s">
        <v>157</v>
      </c>
      <c r="I967" s="218"/>
    </row>
    <row r="968" spans="1:9" ht="18.75" x14ac:dyDescent="0.3">
      <c r="A968" s="218"/>
      <c r="B968" s="218"/>
      <c r="C968" s="303" t="s">
        <v>682</v>
      </c>
      <c r="D968" s="251" t="s">
        <v>624</v>
      </c>
      <c r="E968" s="303" t="s">
        <v>473</v>
      </c>
      <c r="F968" s="45">
        <v>33</v>
      </c>
      <c r="G968" s="48">
        <v>50</v>
      </c>
      <c r="H968" s="261" t="s">
        <v>157</v>
      </c>
      <c r="I968" s="218"/>
    </row>
    <row r="969" spans="1:9" ht="18.75" x14ac:dyDescent="0.3">
      <c r="A969" s="218"/>
      <c r="B969" s="218"/>
      <c r="C969" s="303" t="s">
        <v>683</v>
      </c>
      <c r="D969" s="251" t="s">
        <v>621</v>
      </c>
      <c r="E969" s="303" t="s">
        <v>473</v>
      </c>
      <c r="F969" s="45">
        <v>34</v>
      </c>
      <c r="G969" s="48">
        <v>53</v>
      </c>
      <c r="H969" s="261" t="s">
        <v>157</v>
      </c>
      <c r="I969" s="218"/>
    </row>
    <row r="970" spans="1:9" ht="18.75" x14ac:dyDescent="0.3">
      <c r="A970" s="218"/>
      <c r="B970" s="218"/>
      <c r="C970" s="303" t="s">
        <v>684</v>
      </c>
      <c r="D970" s="251" t="s">
        <v>624</v>
      </c>
      <c r="E970" s="303" t="s">
        <v>473</v>
      </c>
      <c r="F970" s="45">
        <v>35</v>
      </c>
      <c r="G970" s="48">
        <v>63</v>
      </c>
      <c r="H970" s="261" t="s">
        <v>157</v>
      </c>
      <c r="I970" s="218"/>
    </row>
    <row r="971" spans="1:9" ht="18.75" x14ac:dyDescent="0.3">
      <c r="A971" s="218"/>
      <c r="B971" s="218"/>
      <c r="C971" s="303" t="s">
        <v>685</v>
      </c>
      <c r="D971" s="251" t="s">
        <v>621</v>
      </c>
      <c r="E971" s="303" t="s">
        <v>473</v>
      </c>
      <c r="F971" s="45">
        <v>36</v>
      </c>
      <c r="G971" s="48">
        <v>64</v>
      </c>
      <c r="H971" s="261" t="s">
        <v>157</v>
      </c>
      <c r="I971" s="218"/>
    </row>
    <row r="972" spans="1:9" ht="18.75" x14ac:dyDescent="0.3">
      <c r="A972" s="218"/>
      <c r="B972" s="218"/>
      <c r="C972" s="303" t="s">
        <v>686</v>
      </c>
      <c r="D972" s="251" t="s">
        <v>624</v>
      </c>
      <c r="E972" s="303" t="s">
        <v>473</v>
      </c>
      <c r="F972" s="45">
        <v>37</v>
      </c>
      <c r="G972" s="48">
        <v>71</v>
      </c>
      <c r="H972" s="261" t="s">
        <v>157</v>
      </c>
      <c r="I972" s="218"/>
    </row>
    <row r="973" spans="1:9" ht="18.75" x14ac:dyDescent="0.3">
      <c r="A973" s="218"/>
      <c r="B973" s="218"/>
      <c r="C973" s="303" t="s">
        <v>687</v>
      </c>
      <c r="D973" s="251" t="s">
        <v>621</v>
      </c>
      <c r="E973" s="303" t="s">
        <v>473</v>
      </c>
      <c r="F973" s="45">
        <v>38</v>
      </c>
      <c r="G973" s="48">
        <v>74</v>
      </c>
      <c r="H973" s="261" t="s">
        <v>157</v>
      </c>
      <c r="I973" s="218"/>
    </row>
    <row r="974" spans="1:9" ht="18.75" x14ac:dyDescent="0.3">
      <c r="A974" s="218"/>
      <c r="B974" s="218"/>
      <c r="C974" s="303" t="s">
        <v>688</v>
      </c>
      <c r="D974" s="251" t="s">
        <v>624</v>
      </c>
      <c r="E974" s="303" t="s">
        <v>473</v>
      </c>
      <c r="F974" s="45">
        <v>39</v>
      </c>
      <c r="G974" s="48">
        <v>82</v>
      </c>
      <c r="H974" s="261" t="s">
        <v>157</v>
      </c>
      <c r="I974" s="218"/>
    </row>
    <row r="975" spans="1:9" ht="18.75" x14ac:dyDescent="0.3">
      <c r="A975" s="218"/>
      <c r="B975" s="218"/>
      <c r="C975" s="303" t="s">
        <v>689</v>
      </c>
      <c r="D975" s="251" t="s">
        <v>621</v>
      </c>
      <c r="E975" s="303" t="s">
        <v>473</v>
      </c>
      <c r="F975" s="45">
        <v>40</v>
      </c>
      <c r="G975" s="48">
        <v>87</v>
      </c>
      <c r="H975" s="261" t="s">
        <v>157</v>
      </c>
      <c r="I975" s="218"/>
    </row>
    <row r="976" spans="1:9" ht="18.75" x14ac:dyDescent="0.3">
      <c r="A976" s="218"/>
      <c r="B976" s="218"/>
      <c r="C976" s="303" t="s">
        <v>690</v>
      </c>
      <c r="D976" s="251" t="s">
        <v>624</v>
      </c>
      <c r="E976" s="303" t="s">
        <v>473</v>
      </c>
      <c r="F976" s="45">
        <v>41</v>
      </c>
      <c r="G976" s="48">
        <v>98</v>
      </c>
      <c r="H976" s="261" t="s">
        <v>157</v>
      </c>
      <c r="I976" s="218"/>
    </row>
    <row r="977" spans="1:9" ht="18.75" x14ac:dyDescent="0.3">
      <c r="A977" s="218"/>
      <c r="B977" s="218"/>
      <c r="C977" s="303" t="s">
        <v>691</v>
      </c>
      <c r="D977" s="251" t="s">
        <v>621</v>
      </c>
      <c r="E977" s="303" t="s">
        <v>473</v>
      </c>
      <c r="F977" s="45">
        <v>42</v>
      </c>
      <c r="G977" s="48">
        <v>100</v>
      </c>
      <c r="H977" s="261" t="s">
        <v>157</v>
      </c>
      <c r="I977" s="218"/>
    </row>
    <row r="978" spans="1:9" ht="18.75" x14ac:dyDescent="0.3">
      <c r="A978" s="218"/>
      <c r="B978" s="218"/>
      <c r="C978" s="303" t="s">
        <v>692</v>
      </c>
      <c r="D978" s="251" t="s">
        <v>624</v>
      </c>
      <c r="E978" s="303" t="s">
        <v>473</v>
      </c>
      <c r="F978" s="45">
        <v>44</v>
      </c>
      <c r="G978" s="48">
        <v>117</v>
      </c>
      <c r="H978" s="261" t="s">
        <v>157</v>
      </c>
      <c r="I978" s="218"/>
    </row>
    <row r="979" spans="1:9" ht="18.75" x14ac:dyDescent="0.3">
      <c r="A979" s="218"/>
      <c r="B979" s="218"/>
      <c r="C979" s="303" t="s">
        <v>693</v>
      </c>
      <c r="D979" s="251" t="s">
        <v>621</v>
      </c>
      <c r="E979" s="303" t="s">
        <v>473</v>
      </c>
      <c r="F979" s="45">
        <v>45</v>
      </c>
      <c r="G979" s="48">
        <v>128</v>
      </c>
      <c r="H979" s="261" t="s">
        <v>157</v>
      </c>
      <c r="I979" s="218"/>
    </row>
    <row r="980" spans="1:9" ht="18.75" x14ac:dyDescent="0.3">
      <c r="A980" s="218"/>
      <c r="B980" s="218"/>
      <c r="C980" s="311"/>
      <c r="D980" s="252"/>
      <c r="E980" s="308"/>
      <c r="F980" s="265"/>
      <c r="G980" s="315"/>
      <c r="H980" s="236"/>
      <c r="I980" s="218"/>
    </row>
    <row r="981" spans="1:9" x14ac:dyDescent="0.25">
      <c r="A981" s="218"/>
      <c r="B981" s="218"/>
      <c r="C981" s="238"/>
      <c r="D981" s="238"/>
      <c r="E981" s="238"/>
      <c r="F981" s="238"/>
      <c r="G981" s="238"/>
      <c r="H981" s="238"/>
      <c r="I981" s="218"/>
    </row>
    <row r="982" spans="1:9" x14ac:dyDescent="0.25">
      <c r="A982" s="218"/>
      <c r="B982" s="218"/>
      <c r="C982" s="238"/>
      <c r="D982" s="238"/>
      <c r="E982" s="238"/>
      <c r="F982" s="238"/>
      <c r="G982" s="238"/>
      <c r="H982" s="238"/>
      <c r="I982" s="218"/>
    </row>
    <row r="983" spans="1:9" x14ac:dyDescent="0.25">
      <c r="A983" s="218"/>
      <c r="B983" s="218"/>
      <c r="C983" s="238"/>
      <c r="D983" s="238"/>
      <c r="E983" s="238"/>
      <c r="F983" s="238"/>
      <c r="G983" s="238"/>
      <c r="H983" s="238"/>
      <c r="I983" s="218"/>
    </row>
    <row r="984" spans="1:9" x14ac:dyDescent="0.25">
      <c r="A984" s="218"/>
      <c r="B984" s="218"/>
      <c r="C984" s="238"/>
      <c r="D984" s="238"/>
      <c r="E984" s="238"/>
      <c r="F984" s="238"/>
      <c r="G984" s="238"/>
      <c r="H984" s="238"/>
      <c r="I984" s="218"/>
    </row>
    <row r="985" spans="1:9" x14ac:dyDescent="0.25">
      <c r="A985" s="218"/>
      <c r="B985" s="218"/>
      <c r="C985" s="238"/>
      <c r="D985" s="238"/>
      <c r="E985" s="238"/>
      <c r="F985" s="238"/>
      <c r="G985" s="238"/>
      <c r="H985" s="238"/>
      <c r="I985" s="218"/>
    </row>
    <row r="986" spans="1:9" x14ac:dyDescent="0.25">
      <c r="A986" s="218"/>
      <c r="B986" s="218"/>
      <c r="C986" s="238"/>
      <c r="D986" s="238"/>
      <c r="E986" s="238"/>
      <c r="F986" s="238"/>
      <c r="G986" s="238"/>
      <c r="H986" s="238"/>
      <c r="I986" s="218"/>
    </row>
    <row r="987" spans="1:9" x14ac:dyDescent="0.25">
      <c r="A987" s="218"/>
      <c r="B987" s="218"/>
      <c r="C987" s="238"/>
      <c r="D987" s="238"/>
      <c r="E987" s="238"/>
      <c r="F987" s="238"/>
      <c r="G987" s="238"/>
      <c r="H987" s="238"/>
      <c r="I987" s="218"/>
    </row>
    <row r="988" spans="1:9" x14ac:dyDescent="0.25">
      <c r="A988" s="218"/>
      <c r="B988" s="218"/>
      <c r="C988" s="238"/>
      <c r="D988" s="238"/>
      <c r="E988" s="238"/>
      <c r="F988" s="238"/>
      <c r="G988" s="238"/>
      <c r="H988" s="238"/>
      <c r="I988" s="218"/>
    </row>
    <row r="989" spans="1:9" x14ac:dyDescent="0.25">
      <c r="A989" s="218"/>
      <c r="B989" s="218"/>
      <c r="C989" s="238"/>
      <c r="D989" s="238"/>
      <c r="E989" s="238"/>
      <c r="F989" s="238"/>
      <c r="G989" s="238"/>
      <c r="H989" s="238"/>
      <c r="I989" s="218"/>
    </row>
    <row r="990" spans="1:9" x14ac:dyDescent="0.25">
      <c r="A990" s="218"/>
      <c r="B990" s="218"/>
      <c r="C990" s="238"/>
      <c r="D990" s="238"/>
      <c r="E990" s="238"/>
      <c r="F990" s="238"/>
      <c r="G990" s="238"/>
      <c r="H990" s="238"/>
      <c r="I990" s="218"/>
    </row>
    <row r="991" spans="1:9" x14ac:dyDescent="0.25">
      <c r="A991" s="218"/>
      <c r="B991" s="218"/>
      <c r="C991" s="238"/>
      <c r="D991" s="238"/>
      <c r="E991" s="238"/>
      <c r="F991" s="238"/>
      <c r="G991" s="238"/>
      <c r="H991" s="238"/>
      <c r="I991" s="218"/>
    </row>
    <row r="992" spans="1:9" x14ac:dyDescent="0.25">
      <c r="A992" s="218"/>
      <c r="B992" s="218"/>
      <c r="C992" s="238"/>
      <c r="D992" s="238"/>
      <c r="E992" s="238"/>
      <c r="F992" s="238"/>
      <c r="G992" s="238"/>
      <c r="H992" s="238"/>
      <c r="I992" s="218"/>
    </row>
    <row r="993" spans="1:9" ht="15.75" x14ac:dyDescent="0.25">
      <c r="A993" s="218"/>
      <c r="B993" s="218"/>
      <c r="C993" s="238"/>
      <c r="D993" s="238"/>
      <c r="E993" s="238"/>
      <c r="F993" s="238"/>
      <c r="G993" s="253" t="s">
        <v>197</v>
      </c>
      <c r="H993" s="238"/>
      <c r="I993" s="218"/>
    </row>
    <row r="994" spans="1:9" ht="18.75" x14ac:dyDescent="0.3">
      <c r="A994" s="218"/>
      <c r="B994" s="218"/>
      <c r="C994" s="254" t="s">
        <v>102</v>
      </c>
      <c r="D994" s="255" t="s">
        <v>108</v>
      </c>
      <c r="E994" s="278" t="s">
        <v>109</v>
      </c>
      <c r="F994" s="256" t="s">
        <v>43</v>
      </c>
      <c r="G994" s="259" t="s">
        <v>694</v>
      </c>
      <c r="H994" s="248" t="s">
        <v>110</v>
      </c>
      <c r="I994" s="218"/>
    </row>
    <row r="995" spans="1:9" ht="18.75" x14ac:dyDescent="0.3">
      <c r="A995" s="218"/>
      <c r="B995" s="218"/>
      <c r="C995" s="303" t="s">
        <v>695</v>
      </c>
      <c r="D995" s="250" t="s">
        <v>156</v>
      </c>
      <c r="E995" s="303" t="s">
        <v>512</v>
      </c>
      <c r="F995" s="45">
        <v>20</v>
      </c>
      <c r="G995" s="48">
        <v>7</v>
      </c>
      <c r="H995" s="260" t="s">
        <v>157</v>
      </c>
      <c r="I995" s="218"/>
    </row>
    <row r="996" spans="1:9" ht="18.75" x14ac:dyDescent="0.3">
      <c r="A996" s="218"/>
      <c r="B996" s="218"/>
      <c r="C996" s="303" t="s">
        <v>696</v>
      </c>
      <c r="D996" s="251" t="s">
        <v>159</v>
      </c>
      <c r="E996" s="303" t="s">
        <v>512</v>
      </c>
      <c r="F996" s="45">
        <v>21</v>
      </c>
      <c r="G996" s="48">
        <v>9</v>
      </c>
      <c r="H996" s="261" t="s">
        <v>157</v>
      </c>
      <c r="I996" s="218"/>
    </row>
    <row r="997" spans="1:9" ht="18.75" x14ac:dyDescent="0.3">
      <c r="A997" s="218"/>
      <c r="B997" s="218"/>
      <c r="C997" s="303" t="s">
        <v>697</v>
      </c>
      <c r="D997" s="250" t="s">
        <v>156</v>
      </c>
      <c r="E997" s="303" t="s">
        <v>512</v>
      </c>
      <c r="F997" s="45">
        <v>22</v>
      </c>
      <c r="G997" s="48">
        <v>10</v>
      </c>
      <c r="H997" s="260" t="s">
        <v>157</v>
      </c>
      <c r="I997" s="218"/>
    </row>
    <row r="998" spans="1:9" ht="18.75" x14ac:dyDescent="0.3">
      <c r="A998" s="218"/>
      <c r="B998" s="218"/>
      <c r="C998" s="303" t="s">
        <v>698</v>
      </c>
      <c r="D998" s="251" t="s">
        <v>159</v>
      </c>
      <c r="E998" s="303" t="s">
        <v>512</v>
      </c>
      <c r="F998" s="45">
        <v>23</v>
      </c>
      <c r="G998" s="48">
        <v>11</v>
      </c>
      <c r="H998" s="261" t="s">
        <v>157</v>
      </c>
      <c r="I998" s="218"/>
    </row>
    <row r="999" spans="1:9" ht="18.75" x14ac:dyDescent="0.3">
      <c r="A999" s="218"/>
      <c r="B999" s="218"/>
      <c r="C999" s="303" t="s">
        <v>699</v>
      </c>
      <c r="D999" s="250" t="s">
        <v>156</v>
      </c>
      <c r="E999" s="303" t="s">
        <v>512</v>
      </c>
      <c r="F999" s="45">
        <v>24</v>
      </c>
      <c r="G999" s="48">
        <v>12</v>
      </c>
      <c r="H999" s="260" t="s">
        <v>157</v>
      </c>
      <c r="I999" s="218"/>
    </row>
    <row r="1000" spans="1:9" ht="18.75" x14ac:dyDescent="0.3">
      <c r="A1000" s="218"/>
      <c r="B1000" s="218"/>
      <c r="C1000" s="303" t="s">
        <v>700</v>
      </c>
      <c r="D1000" s="251" t="s">
        <v>159</v>
      </c>
      <c r="E1000" s="303" t="s">
        <v>512</v>
      </c>
      <c r="F1000" s="45">
        <v>25</v>
      </c>
      <c r="G1000" s="48">
        <v>13</v>
      </c>
      <c r="H1000" s="261" t="s">
        <v>157</v>
      </c>
      <c r="I1000" s="218"/>
    </row>
    <row r="1001" spans="1:9" ht="18.75" x14ac:dyDescent="0.3">
      <c r="A1001" s="218"/>
      <c r="B1001" s="218"/>
      <c r="C1001" s="303" t="s">
        <v>701</v>
      </c>
      <c r="D1001" s="250" t="s">
        <v>156</v>
      </c>
      <c r="E1001" s="303" t="s">
        <v>512</v>
      </c>
      <c r="F1001" s="45">
        <v>26</v>
      </c>
      <c r="G1001" s="48">
        <v>13</v>
      </c>
      <c r="H1001" s="260" t="s">
        <v>157</v>
      </c>
      <c r="I1001" s="218"/>
    </row>
    <row r="1002" spans="1:9" ht="18.75" x14ac:dyDescent="0.3">
      <c r="A1002" s="218"/>
      <c r="B1002" s="218"/>
      <c r="C1002" s="303" t="s">
        <v>702</v>
      </c>
      <c r="D1002" s="251" t="s">
        <v>159</v>
      </c>
      <c r="E1002" s="303" t="s">
        <v>512</v>
      </c>
      <c r="F1002" s="45">
        <v>27</v>
      </c>
      <c r="G1002" s="48">
        <v>18</v>
      </c>
      <c r="H1002" s="261" t="s">
        <v>157</v>
      </c>
      <c r="I1002" s="218"/>
    </row>
    <row r="1003" spans="1:9" ht="18.75" x14ac:dyDescent="0.3">
      <c r="A1003" s="218"/>
      <c r="B1003" s="218"/>
      <c r="C1003" s="303" t="s">
        <v>703</v>
      </c>
      <c r="D1003" s="250" t="s">
        <v>156</v>
      </c>
      <c r="E1003" s="303" t="s">
        <v>512</v>
      </c>
      <c r="F1003" s="45">
        <v>28</v>
      </c>
      <c r="G1003" s="48">
        <v>20</v>
      </c>
      <c r="H1003" s="260" t="s">
        <v>157</v>
      </c>
      <c r="I1003" s="218"/>
    </row>
    <row r="1004" spans="1:9" ht="18.75" x14ac:dyDescent="0.3">
      <c r="A1004" s="218"/>
      <c r="B1004" s="218"/>
      <c r="C1004" s="303" t="s">
        <v>704</v>
      </c>
      <c r="D1004" s="251" t="s">
        <v>159</v>
      </c>
      <c r="E1004" s="303" t="s">
        <v>512</v>
      </c>
      <c r="F1004" s="45">
        <v>29</v>
      </c>
      <c r="G1004" s="48">
        <v>26</v>
      </c>
      <c r="H1004" s="261" t="s">
        <v>157</v>
      </c>
      <c r="I1004" s="218"/>
    </row>
    <row r="1005" spans="1:9" ht="18.75" x14ac:dyDescent="0.3">
      <c r="A1005" s="218"/>
      <c r="B1005" s="218"/>
      <c r="C1005" s="303" t="s">
        <v>705</v>
      </c>
      <c r="D1005" s="250" t="s">
        <v>156</v>
      </c>
      <c r="E1005" s="303" t="s">
        <v>512</v>
      </c>
      <c r="F1005" s="45">
        <v>30</v>
      </c>
      <c r="G1005" s="48">
        <v>28</v>
      </c>
      <c r="H1005" s="260" t="s">
        <v>157</v>
      </c>
      <c r="I1005" s="218"/>
    </row>
    <row r="1006" spans="1:9" ht="18.75" x14ac:dyDescent="0.3">
      <c r="A1006" s="218"/>
      <c r="B1006" s="218"/>
      <c r="C1006" s="303" t="s">
        <v>706</v>
      </c>
      <c r="D1006" s="251" t="s">
        <v>159</v>
      </c>
      <c r="E1006" s="303" t="s">
        <v>512</v>
      </c>
      <c r="F1006" s="45">
        <v>31</v>
      </c>
      <c r="G1006" s="48">
        <v>28</v>
      </c>
      <c r="H1006" s="261" t="s">
        <v>157</v>
      </c>
      <c r="I1006" s="218"/>
    </row>
    <row r="1007" spans="1:9" ht="18.75" x14ac:dyDescent="0.3">
      <c r="A1007" s="218"/>
      <c r="B1007" s="218"/>
      <c r="C1007" s="303" t="s">
        <v>707</v>
      </c>
      <c r="D1007" s="250" t="s">
        <v>156</v>
      </c>
      <c r="E1007" s="303" t="s">
        <v>512</v>
      </c>
      <c r="F1007" s="45">
        <v>32</v>
      </c>
      <c r="G1007" s="48">
        <v>30</v>
      </c>
      <c r="H1007" s="260" t="s">
        <v>157</v>
      </c>
      <c r="I1007" s="218"/>
    </row>
    <row r="1008" spans="1:9" ht="18.75" x14ac:dyDescent="0.3">
      <c r="A1008" s="218"/>
      <c r="B1008" s="218"/>
      <c r="C1008" s="303" t="s">
        <v>708</v>
      </c>
      <c r="D1008" s="251" t="s">
        <v>159</v>
      </c>
      <c r="E1008" s="303" t="s">
        <v>512</v>
      </c>
      <c r="F1008" s="45">
        <v>33</v>
      </c>
      <c r="G1008" s="48">
        <v>35</v>
      </c>
      <c r="H1008" s="261" t="s">
        <v>157</v>
      </c>
      <c r="I1008" s="218"/>
    </row>
    <row r="1009" spans="1:9" ht="18.75" x14ac:dyDescent="0.3">
      <c r="A1009" s="218"/>
      <c r="B1009" s="218"/>
      <c r="C1009" s="303" t="s">
        <v>709</v>
      </c>
      <c r="D1009" s="250" t="s">
        <v>156</v>
      </c>
      <c r="E1009" s="303" t="s">
        <v>512</v>
      </c>
      <c r="F1009" s="45">
        <v>34</v>
      </c>
      <c r="G1009" s="48">
        <v>36</v>
      </c>
      <c r="H1009" s="260" t="s">
        <v>157</v>
      </c>
      <c r="I1009" s="218"/>
    </row>
    <row r="1010" spans="1:9" ht="18.75" x14ac:dyDescent="0.3">
      <c r="A1010" s="218"/>
      <c r="B1010" s="218"/>
      <c r="C1010" s="303" t="s">
        <v>710</v>
      </c>
      <c r="D1010" s="251" t="s">
        <v>159</v>
      </c>
      <c r="E1010" s="303" t="s">
        <v>512</v>
      </c>
      <c r="F1010" s="45">
        <v>35</v>
      </c>
      <c r="G1010" s="48">
        <v>41</v>
      </c>
      <c r="H1010" s="261" t="s">
        <v>157</v>
      </c>
      <c r="I1010" s="218"/>
    </row>
    <row r="1011" spans="1:9" ht="18.75" x14ac:dyDescent="0.3">
      <c r="A1011" s="218"/>
      <c r="B1011" s="218"/>
      <c r="C1011" s="303" t="s">
        <v>711</v>
      </c>
      <c r="D1011" s="250" t="s">
        <v>156</v>
      </c>
      <c r="E1011" s="303" t="s">
        <v>512</v>
      </c>
      <c r="F1011" s="45">
        <v>36</v>
      </c>
      <c r="G1011" s="48">
        <v>45</v>
      </c>
      <c r="H1011" s="260" t="s">
        <v>157</v>
      </c>
      <c r="I1011" s="218"/>
    </row>
    <row r="1012" spans="1:9" ht="18.75" x14ac:dyDescent="0.3">
      <c r="A1012" s="218"/>
      <c r="B1012" s="218"/>
      <c r="C1012" s="303" t="s">
        <v>712</v>
      </c>
      <c r="D1012" s="251" t="s">
        <v>159</v>
      </c>
      <c r="E1012" s="303" t="s">
        <v>512</v>
      </c>
      <c r="F1012" s="45">
        <v>37</v>
      </c>
      <c r="G1012" s="48">
        <v>47</v>
      </c>
      <c r="H1012" s="261" t="s">
        <v>157</v>
      </c>
      <c r="I1012" s="218"/>
    </row>
    <row r="1013" spans="1:9" ht="18.75" x14ac:dyDescent="0.3">
      <c r="A1013" s="218"/>
      <c r="B1013" s="218"/>
      <c r="C1013" s="303" t="s">
        <v>713</v>
      </c>
      <c r="D1013" s="250" t="s">
        <v>156</v>
      </c>
      <c r="E1013" s="303" t="s">
        <v>512</v>
      </c>
      <c r="F1013" s="45">
        <v>38</v>
      </c>
      <c r="G1013" s="48">
        <v>51</v>
      </c>
      <c r="H1013" s="260" t="s">
        <v>157</v>
      </c>
      <c r="I1013" s="218"/>
    </row>
    <row r="1014" spans="1:9" ht="18.75" x14ac:dyDescent="0.3">
      <c r="A1014" s="218"/>
      <c r="B1014" s="218"/>
      <c r="C1014" s="303" t="s">
        <v>714</v>
      </c>
      <c r="D1014" s="251" t="s">
        <v>159</v>
      </c>
      <c r="E1014" s="303" t="s">
        <v>512</v>
      </c>
      <c r="F1014" s="45">
        <v>39</v>
      </c>
      <c r="G1014" s="48">
        <v>57</v>
      </c>
      <c r="H1014" s="261" t="s">
        <v>157</v>
      </c>
      <c r="I1014" s="218"/>
    </row>
    <row r="1015" spans="1:9" ht="18.75" x14ac:dyDescent="0.3">
      <c r="A1015" s="218"/>
      <c r="B1015" s="218"/>
      <c r="C1015" s="303" t="s">
        <v>715</v>
      </c>
      <c r="D1015" s="250" t="s">
        <v>156</v>
      </c>
      <c r="E1015" s="303" t="s">
        <v>512</v>
      </c>
      <c r="F1015" s="45">
        <v>40</v>
      </c>
      <c r="G1015" s="48">
        <v>57</v>
      </c>
      <c r="H1015" s="260" t="s">
        <v>157</v>
      </c>
      <c r="I1015" s="218"/>
    </row>
    <row r="1016" spans="1:9" ht="18.75" x14ac:dyDescent="0.3">
      <c r="A1016" s="218"/>
      <c r="B1016" s="218"/>
      <c r="C1016" s="303" t="s">
        <v>716</v>
      </c>
      <c r="D1016" s="251" t="s">
        <v>159</v>
      </c>
      <c r="E1016" s="303" t="s">
        <v>512</v>
      </c>
      <c r="F1016" s="45">
        <v>41</v>
      </c>
      <c r="G1016" s="48">
        <v>63</v>
      </c>
      <c r="H1016" s="261" t="s">
        <v>157</v>
      </c>
      <c r="I1016" s="218"/>
    </row>
    <row r="1017" spans="1:9" ht="18.75" x14ac:dyDescent="0.3">
      <c r="A1017" s="218"/>
      <c r="B1017" s="218"/>
      <c r="C1017" s="303" t="s">
        <v>717</v>
      </c>
      <c r="D1017" s="250" t="s">
        <v>156</v>
      </c>
      <c r="E1017" s="303" t="s">
        <v>512</v>
      </c>
      <c r="F1017" s="45">
        <v>42</v>
      </c>
      <c r="G1017" s="48">
        <v>69</v>
      </c>
      <c r="H1017" s="260" t="s">
        <v>157</v>
      </c>
      <c r="I1017" s="218"/>
    </row>
    <row r="1018" spans="1:9" ht="18.75" x14ac:dyDescent="0.3">
      <c r="A1018" s="218"/>
      <c r="B1018" s="218"/>
      <c r="C1018" s="303" t="s">
        <v>718</v>
      </c>
      <c r="D1018" s="251" t="s">
        <v>159</v>
      </c>
      <c r="E1018" s="303" t="s">
        <v>512</v>
      </c>
      <c r="F1018" s="45">
        <v>43</v>
      </c>
      <c r="G1018" s="48">
        <v>69</v>
      </c>
      <c r="H1018" s="261" t="s">
        <v>157</v>
      </c>
      <c r="I1018" s="218"/>
    </row>
    <row r="1019" spans="1:9" ht="18.75" x14ac:dyDescent="0.3">
      <c r="A1019" s="218"/>
      <c r="B1019" s="218"/>
      <c r="C1019" s="303" t="s">
        <v>719</v>
      </c>
      <c r="D1019" s="250" t="s">
        <v>156</v>
      </c>
      <c r="E1019" s="303" t="s">
        <v>512</v>
      </c>
      <c r="F1019" s="45">
        <v>44</v>
      </c>
      <c r="G1019" s="48">
        <v>77</v>
      </c>
      <c r="H1019" s="260" t="s">
        <v>157</v>
      </c>
      <c r="I1019" s="218"/>
    </row>
    <row r="1020" spans="1:9" ht="18.75" x14ac:dyDescent="0.3">
      <c r="A1020" s="218"/>
      <c r="B1020" s="218"/>
      <c r="C1020" s="303" t="s">
        <v>720</v>
      </c>
      <c r="D1020" s="251" t="s">
        <v>721</v>
      </c>
      <c r="E1020" s="303" t="s">
        <v>512</v>
      </c>
      <c r="F1020" s="45">
        <v>45</v>
      </c>
      <c r="G1020" s="48">
        <v>81</v>
      </c>
      <c r="H1020" s="261" t="s">
        <v>157</v>
      </c>
      <c r="I1020" s="218"/>
    </row>
    <row r="1021" spans="1:9" ht="18.75" x14ac:dyDescent="0.3">
      <c r="A1021" s="218"/>
      <c r="B1021" s="218"/>
      <c r="C1021" s="311"/>
      <c r="D1021" s="252"/>
      <c r="E1021" s="308"/>
      <c r="F1021" s="265"/>
      <c r="G1021" s="265"/>
      <c r="H1021" s="236"/>
      <c r="I1021" s="218"/>
    </row>
    <row r="1022" spans="1:9" x14ac:dyDescent="0.25">
      <c r="A1022" s="218"/>
      <c r="B1022" s="218"/>
      <c r="C1022" s="238"/>
      <c r="D1022" s="238"/>
      <c r="E1022" s="238"/>
      <c r="F1022" s="238"/>
      <c r="G1022" s="238"/>
      <c r="H1022" s="238"/>
      <c r="I1022" s="218"/>
    </row>
    <row r="1023" spans="1:9" x14ac:dyDescent="0.25">
      <c r="A1023" s="218"/>
      <c r="B1023" s="218"/>
      <c r="C1023" s="238"/>
      <c r="D1023" s="238"/>
      <c r="E1023" s="238"/>
      <c r="F1023" s="238"/>
      <c r="G1023" s="238"/>
      <c r="H1023" s="238"/>
      <c r="I1023" s="218"/>
    </row>
    <row r="1024" spans="1:9" x14ac:dyDescent="0.25">
      <c r="A1024" s="218"/>
      <c r="B1024" s="218"/>
      <c r="C1024" s="238"/>
      <c r="D1024" s="238"/>
      <c r="E1024" s="238"/>
      <c r="F1024" s="238"/>
      <c r="G1024" s="238"/>
      <c r="H1024" s="238"/>
      <c r="I1024" s="218"/>
    </row>
    <row r="1025" spans="1:9" x14ac:dyDescent="0.25">
      <c r="A1025" s="218"/>
      <c r="B1025" s="218"/>
      <c r="C1025" s="238"/>
      <c r="D1025" s="238"/>
      <c r="E1025" s="238"/>
      <c r="F1025" s="238"/>
      <c r="G1025" s="238"/>
      <c r="H1025" s="238"/>
      <c r="I1025" s="218"/>
    </row>
    <row r="1026" spans="1:9" x14ac:dyDescent="0.25">
      <c r="A1026" s="218"/>
      <c r="B1026" s="218"/>
      <c r="C1026" s="238"/>
      <c r="D1026" s="238"/>
      <c r="E1026" s="238"/>
      <c r="F1026" s="238"/>
      <c r="G1026" s="238"/>
      <c r="H1026" s="238"/>
      <c r="I1026" s="218"/>
    </row>
    <row r="1027" spans="1:9" x14ac:dyDescent="0.25">
      <c r="A1027" s="218"/>
      <c r="B1027" s="218"/>
      <c r="C1027" s="238"/>
      <c r="D1027" s="238"/>
      <c r="E1027" s="238"/>
      <c r="F1027" s="238"/>
      <c r="G1027" s="238"/>
      <c r="H1027" s="238"/>
      <c r="I1027" s="218"/>
    </row>
    <row r="1028" spans="1:9" x14ac:dyDescent="0.25">
      <c r="A1028" s="218"/>
      <c r="B1028" s="218"/>
      <c r="C1028" s="238"/>
      <c r="D1028" s="238"/>
      <c r="E1028" s="238"/>
      <c r="F1028" s="238"/>
      <c r="G1028" s="238"/>
      <c r="H1028" s="238"/>
      <c r="I1028" s="218"/>
    </row>
    <row r="1029" spans="1:9" x14ac:dyDescent="0.25">
      <c r="A1029" s="218"/>
      <c r="B1029" s="218"/>
      <c r="C1029" s="238"/>
      <c r="D1029" s="238"/>
      <c r="E1029" s="238"/>
      <c r="F1029" s="238"/>
      <c r="G1029" s="238"/>
      <c r="H1029" s="238"/>
      <c r="I1029" s="218"/>
    </row>
    <row r="1030" spans="1:9" x14ac:dyDescent="0.25">
      <c r="A1030" s="218"/>
      <c r="B1030" s="218"/>
      <c r="C1030" s="238"/>
      <c r="D1030" s="238"/>
      <c r="E1030" s="238"/>
      <c r="F1030" s="238"/>
      <c r="G1030" s="238"/>
      <c r="H1030" s="238"/>
      <c r="I1030" s="218"/>
    </row>
    <row r="1031" spans="1:9" x14ac:dyDescent="0.25">
      <c r="A1031" s="218"/>
      <c r="B1031" s="218"/>
      <c r="C1031" s="238"/>
      <c r="D1031" s="238"/>
      <c r="E1031" s="238"/>
      <c r="F1031" s="238"/>
      <c r="G1031" s="238"/>
      <c r="H1031" s="238"/>
      <c r="I1031" s="218"/>
    </row>
    <row r="1032" spans="1:9" x14ac:dyDescent="0.25">
      <c r="A1032" s="218"/>
      <c r="B1032" s="218"/>
      <c r="C1032" s="238"/>
      <c r="D1032" s="238"/>
      <c r="E1032" s="238"/>
      <c r="F1032" s="238"/>
      <c r="G1032" s="238"/>
      <c r="H1032" s="238"/>
      <c r="I1032" s="218"/>
    </row>
    <row r="1033" spans="1:9" x14ac:dyDescent="0.25">
      <c r="A1033" s="218"/>
      <c r="B1033" s="218"/>
      <c r="C1033" s="238"/>
      <c r="D1033" s="238"/>
      <c r="E1033" s="238"/>
      <c r="F1033" s="238"/>
      <c r="G1033" s="238"/>
      <c r="H1033" s="238"/>
      <c r="I1033" s="218"/>
    </row>
    <row r="1034" spans="1:9" x14ac:dyDescent="0.25">
      <c r="A1034" s="218"/>
      <c r="B1034" s="218"/>
      <c r="C1034" s="238"/>
      <c r="D1034" s="238"/>
      <c r="E1034" s="238"/>
      <c r="F1034" s="238"/>
      <c r="G1034" s="238"/>
      <c r="H1034" s="238"/>
      <c r="I1034" s="218"/>
    </row>
    <row r="1035" spans="1:9" ht="15.75" x14ac:dyDescent="0.25">
      <c r="A1035" s="218"/>
      <c r="B1035" s="218"/>
      <c r="C1035" s="238"/>
      <c r="D1035" s="238"/>
      <c r="E1035" s="238"/>
      <c r="F1035" s="238"/>
      <c r="G1035" s="253" t="s">
        <v>197</v>
      </c>
      <c r="H1035" s="238"/>
      <c r="I1035" s="218"/>
    </row>
    <row r="1036" spans="1:9" ht="18.75" x14ac:dyDescent="0.3">
      <c r="A1036" s="218"/>
      <c r="B1036" s="218"/>
      <c r="C1036" s="254" t="s">
        <v>102</v>
      </c>
      <c r="D1036" s="255" t="s">
        <v>108</v>
      </c>
      <c r="E1036" s="232" t="s">
        <v>109</v>
      </c>
      <c r="F1036" s="256" t="s">
        <v>43</v>
      </c>
      <c r="G1036" s="259" t="s">
        <v>547</v>
      </c>
      <c r="H1036" s="248" t="s">
        <v>110</v>
      </c>
      <c r="I1036" s="218"/>
    </row>
    <row r="1037" spans="1:9" ht="18.75" x14ac:dyDescent="0.3">
      <c r="A1037" s="218"/>
      <c r="B1037" s="218"/>
      <c r="C1037" s="303" t="s">
        <v>722</v>
      </c>
      <c r="D1037" s="250" t="s">
        <v>156</v>
      </c>
      <c r="E1037" s="259" t="s">
        <v>549</v>
      </c>
      <c r="F1037" s="45">
        <v>12</v>
      </c>
      <c r="G1037" s="48">
        <v>2</v>
      </c>
      <c r="H1037" s="260" t="s">
        <v>157</v>
      </c>
      <c r="I1037" s="218"/>
    </row>
    <row r="1038" spans="1:9" ht="18.75" x14ac:dyDescent="0.3">
      <c r="A1038" s="218"/>
      <c r="B1038" s="218"/>
      <c r="C1038" s="303" t="s">
        <v>723</v>
      </c>
      <c r="D1038" s="250" t="s">
        <v>724</v>
      </c>
      <c r="E1038" s="259" t="s">
        <v>549</v>
      </c>
      <c r="F1038" s="45">
        <v>13</v>
      </c>
      <c r="G1038" s="48">
        <v>2</v>
      </c>
      <c r="H1038" s="261" t="s">
        <v>157</v>
      </c>
      <c r="I1038" s="218"/>
    </row>
    <row r="1039" spans="1:9" ht="18.75" x14ac:dyDescent="0.3">
      <c r="A1039" s="218"/>
      <c r="B1039" s="218"/>
      <c r="C1039" s="303" t="s">
        <v>725</v>
      </c>
      <c r="D1039" s="251" t="s">
        <v>159</v>
      </c>
      <c r="E1039" s="259" t="s">
        <v>549</v>
      </c>
      <c r="F1039" s="45">
        <v>14</v>
      </c>
      <c r="G1039" s="48">
        <v>2</v>
      </c>
      <c r="H1039" s="260" t="s">
        <v>157</v>
      </c>
      <c r="I1039" s="218"/>
    </row>
    <row r="1040" spans="1:9" ht="18.75" x14ac:dyDescent="0.3">
      <c r="A1040" s="218"/>
      <c r="B1040" s="218"/>
      <c r="C1040" s="303" t="s">
        <v>726</v>
      </c>
      <c r="D1040" s="250" t="s">
        <v>156</v>
      </c>
      <c r="E1040" s="259" t="s">
        <v>549</v>
      </c>
      <c r="F1040" s="45">
        <v>15</v>
      </c>
      <c r="G1040" s="48">
        <v>2</v>
      </c>
      <c r="H1040" s="261" t="s">
        <v>157</v>
      </c>
      <c r="I1040" s="218"/>
    </row>
    <row r="1041" spans="1:9" ht="18.75" x14ac:dyDescent="0.3">
      <c r="A1041" s="218"/>
      <c r="B1041" s="218"/>
      <c r="C1041" s="303" t="s">
        <v>727</v>
      </c>
      <c r="D1041" s="250" t="s">
        <v>724</v>
      </c>
      <c r="E1041" s="259" t="s">
        <v>549</v>
      </c>
      <c r="F1041" s="45">
        <v>16</v>
      </c>
      <c r="G1041" s="48">
        <v>2</v>
      </c>
      <c r="H1041" s="260" t="s">
        <v>157</v>
      </c>
      <c r="I1041" s="218"/>
    </row>
    <row r="1042" spans="1:9" ht="18.75" x14ac:dyDescent="0.3">
      <c r="A1042" s="218"/>
      <c r="B1042" s="218"/>
      <c r="C1042" s="303" t="s">
        <v>728</v>
      </c>
      <c r="D1042" s="251" t="s">
        <v>159</v>
      </c>
      <c r="E1042" s="259" t="s">
        <v>549</v>
      </c>
      <c r="F1042" s="45">
        <v>17</v>
      </c>
      <c r="G1042" s="48">
        <v>2</v>
      </c>
      <c r="H1042" s="261" t="s">
        <v>157</v>
      </c>
      <c r="I1042" s="218"/>
    </row>
    <row r="1043" spans="1:9" ht="18.75" x14ac:dyDescent="0.3">
      <c r="A1043" s="218"/>
      <c r="B1043" s="218"/>
      <c r="C1043" s="303" t="s">
        <v>729</v>
      </c>
      <c r="D1043" s="250" t="s">
        <v>156</v>
      </c>
      <c r="E1043" s="259" t="s">
        <v>549</v>
      </c>
      <c r="F1043" s="45">
        <v>18</v>
      </c>
      <c r="G1043" s="48">
        <v>2</v>
      </c>
      <c r="H1043" s="260" t="s">
        <v>157</v>
      </c>
      <c r="I1043" s="218"/>
    </row>
    <row r="1044" spans="1:9" ht="18.75" x14ac:dyDescent="0.3">
      <c r="A1044" s="218"/>
      <c r="B1044" s="218"/>
      <c r="C1044" s="303" t="s">
        <v>730</v>
      </c>
      <c r="D1044" s="250" t="s">
        <v>724</v>
      </c>
      <c r="E1044" s="259" t="s">
        <v>549</v>
      </c>
      <c r="F1044" s="45">
        <v>19</v>
      </c>
      <c r="G1044" s="48">
        <v>5</v>
      </c>
      <c r="H1044" s="261" t="s">
        <v>157</v>
      </c>
      <c r="I1044" s="218"/>
    </row>
    <row r="1045" spans="1:9" ht="18.75" x14ac:dyDescent="0.3">
      <c r="A1045" s="218"/>
      <c r="B1045" s="218"/>
      <c r="C1045" s="303" t="s">
        <v>731</v>
      </c>
      <c r="D1045" s="251" t="s">
        <v>159</v>
      </c>
      <c r="E1045" s="259" t="s">
        <v>549</v>
      </c>
      <c r="F1045" s="45">
        <v>20</v>
      </c>
      <c r="G1045" s="48">
        <v>5</v>
      </c>
      <c r="H1045" s="260" t="s">
        <v>157</v>
      </c>
      <c r="I1045" s="218"/>
    </row>
    <row r="1046" spans="1:9" ht="18.75" x14ac:dyDescent="0.3">
      <c r="A1046" s="218"/>
      <c r="B1046" s="218"/>
      <c r="C1046" s="303" t="s">
        <v>732</v>
      </c>
      <c r="D1046" s="250" t="s">
        <v>156</v>
      </c>
      <c r="E1046" s="259" t="s">
        <v>549</v>
      </c>
      <c r="F1046" s="45">
        <v>21</v>
      </c>
      <c r="G1046" s="48">
        <v>5</v>
      </c>
      <c r="H1046" s="261" t="s">
        <v>157</v>
      </c>
      <c r="I1046" s="218"/>
    </row>
    <row r="1047" spans="1:9" ht="18.75" x14ac:dyDescent="0.3">
      <c r="A1047" s="218"/>
      <c r="B1047" s="218"/>
      <c r="C1047" s="303" t="s">
        <v>733</v>
      </c>
      <c r="D1047" s="250" t="s">
        <v>724</v>
      </c>
      <c r="E1047" s="259" t="s">
        <v>549</v>
      </c>
      <c r="F1047" s="45">
        <v>22</v>
      </c>
      <c r="G1047" s="48">
        <v>7</v>
      </c>
      <c r="H1047" s="260" t="s">
        <v>157</v>
      </c>
      <c r="I1047" s="218"/>
    </row>
    <row r="1048" spans="1:9" ht="18.75" x14ac:dyDescent="0.3">
      <c r="A1048" s="218"/>
      <c r="B1048" s="218"/>
      <c r="C1048" s="303" t="s">
        <v>734</v>
      </c>
      <c r="D1048" s="251" t="s">
        <v>159</v>
      </c>
      <c r="E1048" s="259" t="s">
        <v>549</v>
      </c>
      <c r="F1048" s="45">
        <v>23</v>
      </c>
      <c r="G1048" s="48">
        <v>8</v>
      </c>
      <c r="H1048" s="261" t="s">
        <v>157</v>
      </c>
      <c r="I1048" s="218"/>
    </row>
    <row r="1049" spans="1:9" ht="18.75" x14ac:dyDescent="0.3">
      <c r="A1049" s="218"/>
      <c r="B1049" s="218"/>
      <c r="C1049" s="303" t="s">
        <v>735</v>
      </c>
      <c r="D1049" s="250" t="s">
        <v>156</v>
      </c>
      <c r="E1049" s="259" t="s">
        <v>549</v>
      </c>
      <c r="F1049" s="45">
        <v>24</v>
      </c>
      <c r="G1049" s="48">
        <v>8</v>
      </c>
      <c r="H1049" s="260" t="s">
        <v>157</v>
      </c>
      <c r="I1049" s="218"/>
    </row>
    <row r="1050" spans="1:9" ht="18.75" x14ac:dyDescent="0.3">
      <c r="A1050" s="218"/>
      <c r="B1050" s="218"/>
      <c r="C1050" s="303" t="s">
        <v>736</v>
      </c>
      <c r="D1050" s="250" t="s">
        <v>724</v>
      </c>
      <c r="E1050" s="259" t="s">
        <v>549</v>
      </c>
      <c r="F1050" s="45">
        <v>25</v>
      </c>
      <c r="G1050" s="48">
        <v>10</v>
      </c>
      <c r="H1050" s="261" t="s">
        <v>157</v>
      </c>
      <c r="I1050" s="218"/>
    </row>
    <row r="1051" spans="1:9" ht="18.75" x14ac:dyDescent="0.3">
      <c r="A1051" s="218"/>
      <c r="B1051" s="218"/>
      <c r="C1051" s="303" t="s">
        <v>737</v>
      </c>
      <c r="D1051" s="251" t="s">
        <v>159</v>
      </c>
      <c r="E1051" s="259" t="s">
        <v>549</v>
      </c>
      <c r="F1051" s="45">
        <v>26</v>
      </c>
      <c r="G1051" s="48">
        <v>12</v>
      </c>
      <c r="H1051" s="260" t="s">
        <v>157</v>
      </c>
      <c r="I1051" s="218"/>
    </row>
    <row r="1052" spans="1:9" ht="18.75" x14ac:dyDescent="0.3">
      <c r="A1052" s="218"/>
      <c r="B1052" s="218"/>
      <c r="C1052" s="303" t="s">
        <v>738</v>
      </c>
      <c r="D1052" s="250" t="s">
        <v>156</v>
      </c>
      <c r="E1052" s="259" t="s">
        <v>549</v>
      </c>
      <c r="F1052" s="45">
        <v>27</v>
      </c>
      <c r="G1052" s="48">
        <v>13</v>
      </c>
      <c r="H1052" s="261" t="s">
        <v>157</v>
      </c>
      <c r="I1052" s="218"/>
    </row>
    <row r="1053" spans="1:9" ht="18.75" x14ac:dyDescent="0.3">
      <c r="A1053" s="218"/>
      <c r="B1053" s="218"/>
      <c r="C1053" s="303" t="s">
        <v>739</v>
      </c>
      <c r="D1053" s="250" t="s">
        <v>724</v>
      </c>
      <c r="E1053" s="259" t="s">
        <v>549</v>
      </c>
      <c r="F1053" s="45">
        <v>28</v>
      </c>
      <c r="G1053" s="48">
        <v>14</v>
      </c>
      <c r="H1053" s="260" t="s">
        <v>157</v>
      </c>
      <c r="I1053" s="218"/>
    </row>
    <row r="1054" spans="1:9" ht="18.75" x14ac:dyDescent="0.3">
      <c r="A1054" s="218"/>
      <c r="B1054" s="218"/>
      <c r="C1054" s="303" t="s">
        <v>740</v>
      </c>
      <c r="D1054" s="251" t="s">
        <v>159</v>
      </c>
      <c r="E1054" s="259" t="s">
        <v>549</v>
      </c>
      <c r="F1054" s="45">
        <v>29</v>
      </c>
      <c r="G1054" s="48">
        <v>15</v>
      </c>
      <c r="H1054" s="261" t="s">
        <v>157</v>
      </c>
      <c r="I1054" s="218"/>
    </row>
    <row r="1055" spans="1:9" ht="18.75" x14ac:dyDescent="0.3">
      <c r="A1055" s="218"/>
      <c r="B1055" s="218"/>
      <c r="C1055" s="303" t="s">
        <v>741</v>
      </c>
      <c r="D1055" s="250" t="s">
        <v>156</v>
      </c>
      <c r="E1055" s="259" t="s">
        <v>549</v>
      </c>
      <c r="F1055" s="45">
        <v>30</v>
      </c>
      <c r="G1055" s="48">
        <v>17</v>
      </c>
      <c r="H1055" s="260" t="s">
        <v>157</v>
      </c>
      <c r="I1055" s="218"/>
    </row>
    <row r="1056" spans="1:9" ht="18.75" x14ac:dyDescent="0.3">
      <c r="A1056" s="218"/>
      <c r="B1056" s="218"/>
      <c r="C1056" s="303" t="s">
        <v>742</v>
      </c>
      <c r="D1056" s="250" t="s">
        <v>724</v>
      </c>
      <c r="E1056" s="259" t="s">
        <v>549</v>
      </c>
      <c r="F1056" s="45">
        <v>31</v>
      </c>
      <c r="G1056" s="48">
        <v>20</v>
      </c>
      <c r="H1056" s="261" t="s">
        <v>157</v>
      </c>
      <c r="I1056" s="218"/>
    </row>
    <row r="1057" spans="1:9" ht="18.75" x14ac:dyDescent="0.3">
      <c r="A1057" s="218"/>
      <c r="B1057" s="218"/>
      <c r="C1057" s="303" t="s">
        <v>743</v>
      </c>
      <c r="D1057" s="251" t="s">
        <v>159</v>
      </c>
      <c r="E1057" s="259" t="s">
        <v>549</v>
      </c>
      <c r="F1057" s="45">
        <v>32</v>
      </c>
      <c r="G1057" s="48">
        <v>22</v>
      </c>
      <c r="H1057" s="260" t="s">
        <v>157</v>
      </c>
      <c r="I1057" s="218"/>
    </row>
    <row r="1058" spans="1:9" ht="18.75" x14ac:dyDescent="0.3">
      <c r="A1058" s="218"/>
      <c r="B1058" s="218"/>
      <c r="C1058" s="303" t="s">
        <v>744</v>
      </c>
      <c r="D1058" s="250" t="s">
        <v>156</v>
      </c>
      <c r="E1058" s="259" t="s">
        <v>549</v>
      </c>
      <c r="F1058" s="45">
        <v>33</v>
      </c>
      <c r="G1058" s="48">
        <v>25</v>
      </c>
      <c r="H1058" s="261" t="s">
        <v>157</v>
      </c>
      <c r="I1058" s="218"/>
    </row>
    <row r="1059" spans="1:9" ht="18.75" x14ac:dyDescent="0.3">
      <c r="A1059" s="218"/>
      <c r="B1059" s="218"/>
      <c r="C1059" s="303" t="s">
        <v>745</v>
      </c>
      <c r="D1059" s="250" t="s">
        <v>724</v>
      </c>
      <c r="E1059" s="259" t="s">
        <v>549</v>
      </c>
      <c r="F1059" s="45">
        <v>34</v>
      </c>
      <c r="G1059" s="48">
        <v>27</v>
      </c>
      <c r="H1059" s="260" t="s">
        <v>157</v>
      </c>
      <c r="I1059" s="218"/>
    </row>
    <row r="1060" spans="1:9" ht="18.75" x14ac:dyDescent="0.3">
      <c r="A1060" s="218"/>
      <c r="B1060" s="218"/>
      <c r="C1060" s="303" t="s">
        <v>746</v>
      </c>
      <c r="D1060" s="251" t="s">
        <v>159</v>
      </c>
      <c r="E1060" s="259" t="s">
        <v>549</v>
      </c>
      <c r="F1060" s="45">
        <v>35</v>
      </c>
      <c r="G1060" s="48">
        <v>29</v>
      </c>
      <c r="H1060" s="261" t="s">
        <v>157</v>
      </c>
      <c r="I1060" s="218"/>
    </row>
    <row r="1061" spans="1:9" ht="18.75" x14ac:dyDescent="0.3">
      <c r="A1061" s="218"/>
      <c r="B1061" s="218"/>
      <c r="C1061" s="303" t="s">
        <v>747</v>
      </c>
      <c r="D1061" s="250" t="s">
        <v>156</v>
      </c>
      <c r="E1061" s="259" t="s">
        <v>549</v>
      </c>
      <c r="F1061" s="45">
        <v>36</v>
      </c>
      <c r="G1061" s="48">
        <v>31</v>
      </c>
      <c r="H1061" s="260" t="s">
        <v>157</v>
      </c>
      <c r="I1061" s="218"/>
    </row>
    <row r="1062" spans="1:9" ht="18.75" x14ac:dyDescent="0.3">
      <c r="A1062" s="218"/>
      <c r="B1062" s="218"/>
      <c r="C1062" s="303" t="s">
        <v>748</v>
      </c>
      <c r="D1062" s="250" t="s">
        <v>724</v>
      </c>
      <c r="E1062" s="259" t="s">
        <v>549</v>
      </c>
      <c r="F1062" s="45">
        <v>37</v>
      </c>
      <c r="G1062" s="48">
        <v>34</v>
      </c>
      <c r="H1062" s="261" t="s">
        <v>157</v>
      </c>
      <c r="I1062" s="218"/>
    </row>
    <row r="1063" spans="1:9" ht="18.75" x14ac:dyDescent="0.3">
      <c r="A1063" s="218"/>
      <c r="B1063" s="218"/>
      <c r="C1063" s="303" t="s">
        <v>749</v>
      </c>
      <c r="D1063" s="251" t="s">
        <v>159</v>
      </c>
      <c r="E1063" s="259" t="s">
        <v>549</v>
      </c>
      <c r="F1063" s="45">
        <v>38</v>
      </c>
      <c r="G1063" s="48">
        <v>35</v>
      </c>
      <c r="H1063" s="260" t="s">
        <v>157</v>
      </c>
      <c r="I1063" s="218"/>
    </row>
    <row r="1064" spans="1:9" ht="18.75" x14ac:dyDescent="0.3">
      <c r="A1064" s="218"/>
      <c r="B1064" s="218"/>
      <c r="C1064" s="303" t="s">
        <v>750</v>
      </c>
      <c r="D1064" s="250" t="s">
        <v>156</v>
      </c>
      <c r="E1064" s="259" t="s">
        <v>549</v>
      </c>
      <c r="F1064" s="45">
        <v>39</v>
      </c>
      <c r="G1064" s="48">
        <v>40</v>
      </c>
      <c r="H1064" s="261" t="s">
        <v>157</v>
      </c>
      <c r="I1064" s="218"/>
    </row>
    <row r="1065" spans="1:9" ht="18.75" x14ac:dyDescent="0.3">
      <c r="A1065" s="218"/>
      <c r="B1065" s="218"/>
      <c r="C1065" s="303" t="s">
        <v>751</v>
      </c>
      <c r="D1065" s="250" t="s">
        <v>724</v>
      </c>
      <c r="E1065" s="259" t="s">
        <v>549</v>
      </c>
      <c r="F1065" s="45">
        <v>40</v>
      </c>
      <c r="G1065" s="48">
        <v>42</v>
      </c>
      <c r="H1065" s="260" t="s">
        <v>157</v>
      </c>
      <c r="I1065" s="218"/>
    </row>
    <row r="1066" spans="1:9" ht="18.75" x14ac:dyDescent="0.3">
      <c r="A1066" s="218"/>
      <c r="B1066" s="218"/>
      <c r="C1066" s="303" t="s">
        <v>752</v>
      </c>
      <c r="D1066" s="251" t="s">
        <v>159</v>
      </c>
      <c r="E1066" s="259" t="s">
        <v>549</v>
      </c>
      <c r="F1066" s="45">
        <v>41</v>
      </c>
      <c r="G1066" s="48">
        <v>46</v>
      </c>
      <c r="H1066" s="261" t="s">
        <v>157</v>
      </c>
      <c r="I1066" s="218"/>
    </row>
    <row r="1067" spans="1:9" ht="18.75" x14ac:dyDescent="0.3">
      <c r="A1067" s="218"/>
      <c r="B1067" s="218"/>
      <c r="C1067" s="303" t="s">
        <v>753</v>
      </c>
      <c r="D1067" s="250" t="s">
        <v>156</v>
      </c>
      <c r="E1067" s="259" t="s">
        <v>549</v>
      </c>
      <c r="F1067" s="45">
        <v>42</v>
      </c>
      <c r="G1067" s="48">
        <v>49</v>
      </c>
      <c r="H1067" s="260" t="s">
        <v>157</v>
      </c>
      <c r="I1067" s="218"/>
    </row>
    <row r="1068" spans="1:9" ht="18.75" x14ac:dyDescent="0.3">
      <c r="A1068" s="218"/>
      <c r="B1068" s="218"/>
      <c r="C1068" s="303" t="s">
        <v>754</v>
      </c>
      <c r="D1068" s="250" t="s">
        <v>724</v>
      </c>
      <c r="E1068" s="259" t="s">
        <v>549</v>
      </c>
      <c r="F1068" s="45">
        <v>43</v>
      </c>
      <c r="G1068" s="48">
        <v>52</v>
      </c>
      <c r="H1068" s="261" t="s">
        <v>157</v>
      </c>
      <c r="I1068" s="218"/>
    </row>
    <row r="1069" spans="1:9" ht="18.75" x14ac:dyDescent="0.3">
      <c r="A1069" s="218"/>
      <c r="B1069" s="218"/>
      <c r="C1069" s="303" t="s">
        <v>755</v>
      </c>
      <c r="D1069" s="251" t="s">
        <v>159</v>
      </c>
      <c r="E1069" s="259" t="s">
        <v>549</v>
      </c>
      <c r="F1069" s="45">
        <v>44</v>
      </c>
      <c r="G1069" s="48">
        <v>53</v>
      </c>
      <c r="H1069" s="260" t="s">
        <v>157</v>
      </c>
      <c r="I1069" s="218"/>
    </row>
    <row r="1070" spans="1:9" ht="18.75" x14ac:dyDescent="0.3">
      <c r="A1070" s="218"/>
      <c r="B1070" s="218"/>
      <c r="C1070" s="303" t="s">
        <v>756</v>
      </c>
      <c r="D1070" s="250" t="s">
        <v>156</v>
      </c>
      <c r="E1070" s="259" t="s">
        <v>549</v>
      </c>
      <c r="F1070" s="45">
        <v>45</v>
      </c>
      <c r="G1070" s="48">
        <v>56</v>
      </c>
      <c r="H1070" s="261" t="s">
        <v>157</v>
      </c>
      <c r="I1070" s="218"/>
    </row>
    <row r="1071" spans="1:9" ht="17.25" x14ac:dyDescent="0.3">
      <c r="A1071" s="218"/>
      <c r="B1071" s="218"/>
      <c r="C1071" s="311"/>
      <c r="D1071" s="252"/>
      <c r="E1071" s="316"/>
      <c r="F1071" s="265"/>
      <c r="G1071" s="265"/>
      <c r="H1071" s="236"/>
      <c r="I1071" s="218"/>
    </row>
    <row r="1072" spans="1:9" x14ac:dyDescent="0.25">
      <c r="A1072" s="218"/>
      <c r="B1072" s="218"/>
      <c r="C1072" s="238"/>
      <c r="D1072" s="238"/>
      <c r="E1072" s="238"/>
      <c r="F1072" s="238"/>
      <c r="G1072" s="238"/>
      <c r="H1072" s="238"/>
      <c r="I1072" s="218"/>
    </row>
    <row r="1073" spans="1:9" x14ac:dyDescent="0.25">
      <c r="A1073" s="218"/>
      <c r="B1073" s="218"/>
      <c r="C1073" s="238"/>
      <c r="D1073" s="238"/>
      <c r="E1073" s="238"/>
      <c r="F1073" s="238"/>
      <c r="G1073" s="238"/>
      <c r="H1073" s="238"/>
      <c r="I1073" s="218"/>
    </row>
    <row r="1074" spans="1:9" x14ac:dyDescent="0.25">
      <c r="A1074" s="218"/>
      <c r="B1074" s="218"/>
      <c r="C1074" s="238"/>
      <c r="D1074" s="238"/>
      <c r="E1074" s="238"/>
      <c r="F1074" s="238"/>
      <c r="G1074" s="238"/>
      <c r="H1074" s="238"/>
      <c r="I1074" s="218"/>
    </row>
    <row r="1075" spans="1:9" x14ac:dyDescent="0.25">
      <c r="A1075" s="218"/>
      <c r="B1075" s="218"/>
      <c r="C1075" s="238"/>
      <c r="D1075" s="238"/>
      <c r="E1075" s="238"/>
      <c r="F1075" s="238"/>
      <c r="G1075" s="238"/>
      <c r="H1075" s="238"/>
      <c r="I1075" s="218"/>
    </row>
    <row r="1076" spans="1:9" x14ac:dyDescent="0.25">
      <c r="A1076" s="218"/>
      <c r="B1076" s="218"/>
      <c r="C1076" s="238"/>
      <c r="D1076" s="238"/>
      <c r="E1076" s="238"/>
      <c r="F1076" s="238"/>
      <c r="G1076" s="238"/>
      <c r="H1076" s="238"/>
      <c r="I1076" s="218"/>
    </row>
    <row r="1077" spans="1:9" x14ac:dyDescent="0.25">
      <c r="A1077" s="218"/>
      <c r="B1077" s="218"/>
      <c r="C1077" s="238"/>
      <c r="D1077" s="238"/>
      <c r="E1077" s="238"/>
      <c r="F1077" s="238"/>
      <c r="G1077" s="238"/>
      <c r="H1077" s="238"/>
      <c r="I1077" s="218"/>
    </row>
    <row r="1078" spans="1:9" x14ac:dyDescent="0.25">
      <c r="A1078" s="218"/>
      <c r="B1078" s="218"/>
      <c r="C1078" s="238"/>
      <c r="D1078" s="238"/>
      <c r="E1078" s="238"/>
      <c r="F1078" s="238"/>
      <c r="G1078" s="238"/>
      <c r="H1078" s="238"/>
      <c r="I1078" s="218"/>
    </row>
    <row r="1079" spans="1:9" x14ac:dyDescent="0.25">
      <c r="A1079" s="218"/>
      <c r="B1079" s="218"/>
      <c r="C1079" s="238"/>
      <c r="D1079" s="238"/>
      <c r="E1079" s="238"/>
      <c r="F1079" s="238"/>
      <c r="G1079" s="238"/>
      <c r="H1079" s="238"/>
      <c r="I1079" s="218"/>
    </row>
    <row r="1080" spans="1:9" x14ac:dyDescent="0.25">
      <c r="A1080" s="218"/>
      <c r="B1080" s="218"/>
      <c r="C1080" s="238"/>
      <c r="D1080" s="238"/>
      <c r="E1080" s="238"/>
      <c r="F1080" s="238"/>
      <c r="G1080" s="238"/>
      <c r="H1080" s="238"/>
      <c r="I1080" s="218"/>
    </row>
    <row r="1081" spans="1:9" x14ac:dyDescent="0.25">
      <c r="A1081" s="218"/>
      <c r="B1081" s="218"/>
      <c r="C1081" s="238"/>
      <c r="D1081" s="238"/>
      <c r="E1081" s="238"/>
      <c r="F1081" s="238"/>
      <c r="G1081" s="238"/>
      <c r="H1081" s="238"/>
      <c r="I1081" s="218"/>
    </row>
    <row r="1082" spans="1:9" x14ac:dyDescent="0.25">
      <c r="A1082" s="218"/>
      <c r="B1082" s="218"/>
      <c r="C1082" s="238"/>
      <c r="D1082" s="238"/>
      <c r="E1082" s="238"/>
      <c r="F1082" s="238"/>
      <c r="G1082" s="238"/>
      <c r="H1082" s="238"/>
      <c r="I1082" s="218"/>
    </row>
    <row r="1083" spans="1:9" x14ac:dyDescent="0.25">
      <c r="A1083" s="218"/>
      <c r="B1083" s="218"/>
      <c r="C1083" s="238"/>
      <c r="D1083" s="238"/>
      <c r="E1083" s="238"/>
      <c r="F1083" s="238"/>
      <c r="G1083" s="238"/>
      <c r="H1083" s="238"/>
      <c r="I1083" s="218"/>
    </row>
    <row r="1084" spans="1:9" ht="15.75" x14ac:dyDescent="0.25">
      <c r="A1084" s="218"/>
      <c r="B1084" s="218"/>
      <c r="C1084" s="238"/>
      <c r="D1084" s="238"/>
      <c r="E1084" s="238"/>
      <c r="F1084" s="238"/>
      <c r="G1084" s="253" t="s">
        <v>197</v>
      </c>
      <c r="H1084" s="238"/>
      <c r="I1084" s="218"/>
    </row>
    <row r="1085" spans="1:9" ht="18.75" x14ac:dyDescent="0.3">
      <c r="A1085" s="218"/>
      <c r="B1085" s="218"/>
      <c r="C1085" s="254" t="s">
        <v>102</v>
      </c>
      <c r="D1085" s="255" t="s">
        <v>108</v>
      </c>
      <c r="E1085" s="232" t="s">
        <v>109</v>
      </c>
      <c r="F1085" s="256" t="s">
        <v>43</v>
      </c>
      <c r="G1085" s="257" t="s">
        <v>583</v>
      </c>
      <c r="H1085" s="248" t="s">
        <v>110</v>
      </c>
      <c r="I1085" s="218"/>
    </row>
    <row r="1086" spans="1:9" ht="18.75" x14ac:dyDescent="0.3">
      <c r="A1086" s="218"/>
      <c r="B1086" s="218"/>
      <c r="C1086" s="303" t="s">
        <v>757</v>
      </c>
      <c r="D1086" s="250" t="s">
        <v>156</v>
      </c>
      <c r="E1086" s="259" t="s">
        <v>585</v>
      </c>
      <c r="F1086" s="45">
        <v>13</v>
      </c>
      <c r="G1086" s="48">
        <v>2</v>
      </c>
      <c r="H1086" s="260" t="s">
        <v>157</v>
      </c>
      <c r="I1086" s="218"/>
    </row>
    <row r="1087" spans="1:9" ht="18.75" x14ac:dyDescent="0.3">
      <c r="A1087" s="218"/>
      <c r="B1087" s="218"/>
      <c r="C1087" s="303" t="s">
        <v>758</v>
      </c>
      <c r="D1087" s="250" t="s">
        <v>724</v>
      </c>
      <c r="E1087" s="259" t="s">
        <v>585</v>
      </c>
      <c r="F1087" s="45">
        <v>14</v>
      </c>
      <c r="G1087" s="48">
        <v>2</v>
      </c>
      <c r="H1087" s="261" t="s">
        <v>157</v>
      </c>
      <c r="I1087" s="218"/>
    </row>
    <row r="1088" spans="1:9" ht="18.75" x14ac:dyDescent="0.3">
      <c r="A1088" s="218"/>
      <c r="B1088" s="218"/>
      <c r="C1088" s="303" t="s">
        <v>759</v>
      </c>
      <c r="D1088" s="251" t="s">
        <v>159</v>
      </c>
      <c r="E1088" s="259" t="s">
        <v>585</v>
      </c>
      <c r="F1088" s="45">
        <v>15</v>
      </c>
      <c r="G1088" s="48">
        <v>2</v>
      </c>
      <c r="H1088" s="260" t="s">
        <v>157</v>
      </c>
      <c r="I1088" s="218"/>
    </row>
    <row r="1089" spans="1:9" ht="18.75" x14ac:dyDescent="0.3">
      <c r="A1089" s="218"/>
      <c r="B1089" s="218"/>
      <c r="C1089" s="303" t="s">
        <v>760</v>
      </c>
      <c r="D1089" s="250" t="s">
        <v>156</v>
      </c>
      <c r="E1089" s="259" t="s">
        <v>585</v>
      </c>
      <c r="F1089" s="45">
        <v>16</v>
      </c>
      <c r="G1089" s="48">
        <v>2</v>
      </c>
      <c r="H1089" s="261" t="s">
        <v>157</v>
      </c>
      <c r="I1089" s="218"/>
    </row>
    <row r="1090" spans="1:9" ht="18.75" x14ac:dyDescent="0.3">
      <c r="A1090" s="218"/>
      <c r="B1090" s="218"/>
      <c r="C1090" s="303" t="s">
        <v>761</v>
      </c>
      <c r="D1090" s="250" t="s">
        <v>724</v>
      </c>
      <c r="E1090" s="259" t="s">
        <v>585</v>
      </c>
      <c r="F1090" s="45">
        <v>17</v>
      </c>
      <c r="G1090" s="48">
        <v>2</v>
      </c>
      <c r="H1090" s="260" t="s">
        <v>157</v>
      </c>
      <c r="I1090" s="218"/>
    </row>
    <row r="1091" spans="1:9" ht="18.75" x14ac:dyDescent="0.3">
      <c r="A1091" s="218"/>
      <c r="B1091" s="218"/>
      <c r="C1091" s="303" t="s">
        <v>762</v>
      </c>
      <c r="D1091" s="251" t="s">
        <v>159</v>
      </c>
      <c r="E1091" s="259" t="s">
        <v>585</v>
      </c>
      <c r="F1091" s="45">
        <v>18</v>
      </c>
      <c r="G1091" s="48">
        <v>2</v>
      </c>
      <c r="H1091" s="261" t="s">
        <v>157</v>
      </c>
      <c r="I1091" s="218"/>
    </row>
    <row r="1092" spans="1:9" ht="18.75" x14ac:dyDescent="0.3">
      <c r="A1092" s="218"/>
      <c r="B1092" s="218"/>
      <c r="C1092" s="303" t="s">
        <v>763</v>
      </c>
      <c r="D1092" s="250" t="s">
        <v>156</v>
      </c>
      <c r="E1092" s="259" t="s">
        <v>585</v>
      </c>
      <c r="F1092" s="45">
        <v>19</v>
      </c>
      <c r="G1092" s="48">
        <v>2</v>
      </c>
      <c r="H1092" s="260" t="s">
        <v>157</v>
      </c>
      <c r="I1092" s="218"/>
    </row>
    <row r="1093" spans="1:9" ht="18.75" x14ac:dyDescent="0.3">
      <c r="A1093" s="218"/>
      <c r="B1093" s="218"/>
      <c r="C1093" s="303" t="s">
        <v>764</v>
      </c>
      <c r="D1093" s="250" t="s">
        <v>724</v>
      </c>
      <c r="E1093" s="259" t="s">
        <v>585</v>
      </c>
      <c r="F1093" s="45">
        <v>20</v>
      </c>
      <c r="G1093" s="48">
        <v>2</v>
      </c>
      <c r="H1093" s="261" t="s">
        <v>157</v>
      </c>
      <c r="I1093" s="218"/>
    </row>
    <row r="1094" spans="1:9" ht="18.75" x14ac:dyDescent="0.3">
      <c r="A1094" s="218"/>
      <c r="B1094" s="218"/>
      <c r="C1094" s="303" t="s">
        <v>765</v>
      </c>
      <c r="D1094" s="251" t="s">
        <v>159</v>
      </c>
      <c r="E1094" s="259" t="s">
        <v>585</v>
      </c>
      <c r="F1094" s="45">
        <v>21</v>
      </c>
      <c r="G1094" s="48">
        <v>5</v>
      </c>
      <c r="H1094" s="260" t="s">
        <v>157</v>
      </c>
      <c r="I1094" s="218"/>
    </row>
    <row r="1095" spans="1:9" ht="18.75" x14ac:dyDescent="0.3">
      <c r="A1095" s="218"/>
      <c r="B1095" s="218"/>
      <c r="C1095" s="303" t="s">
        <v>766</v>
      </c>
      <c r="D1095" s="250" t="s">
        <v>156</v>
      </c>
      <c r="E1095" s="259" t="s">
        <v>585</v>
      </c>
      <c r="F1095" s="45">
        <v>22</v>
      </c>
      <c r="G1095" s="48">
        <v>5</v>
      </c>
      <c r="H1095" s="261" t="s">
        <v>157</v>
      </c>
      <c r="I1095" s="218"/>
    </row>
    <row r="1096" spans="1:9" ht="18.75" x14ac:dyDescent="0.3">
      <c r="A1096" s="218"/>
      <c r="B1096" s="218"/>
      <c r="C1096" s="303" t="s">
        <v>767</v>
      </c>
      <c r="D1096" s="250" t="s">
        <v>724</v>
      </c>
      <c r="E1096" s="259" t="s">
        <v>585</v>
      </c>
      <c r="F1096" s="45">
        <v>23</v>
      </c>
      <c r="G1096" s="48">
        <v>5</v>
      </c>
      <c r="H1096" s="260" t="s">
        <v>157</v>
      </c>
      <c r="I1096" s="218"/>
    </row>
    <row r="1097" spans="1:9" ht="18.75" x14ac:dyDescent="0.3">
      <c r="A1097" s="218"/>
      <c r="B1097" s="218"/>
      <c r="C1097" s="303" t="s">
        <v>768</v>
      </c>
      <c r="D1097" s="251" t="s">
        <v>159</v>
      </c>
      <c r="E1097" s="259" t="s">
        <v>585</v>
      </c>
      <c r="F1097" s="45">
        <v>24</v>
      </c>
      <c r="G1097" s="48">
        <v>6</v>
      </c>
      <c r="H1097" s="261" t="s">
        <v>157</v>
      </c>
      <c r="I1097" s="218"/>
    </row>
    <row r="1098" spans="1:9" ht="18.75" x14ac:dyDescent="0.3">
      <c r="A1098" s="218"/>
      <c r="B1098" s="218"/>
      <c r="C1098" s="303" t="s">
        <v>769</v>
      </c>
      <c r="D1098" s="250" t="s">
        <v>156</v>
      </c>
      <c r="E1098" s="259" t="s">
        <v>585</v>
      </c>
      <c r="F1098" s="45">
        <v>25</v>
      </c>
      <c r="G1098" s="48">
        <v>8</v>
      </c>
      <c r="H1098" s="260" t="s">
        <v>157</v>
      </c>
      <c r="I1098" s="218"/>
    </row>
    <row r="1099" spans="1:9" ht="18.75" x14ac:dyDescent="0.3">
      <c r="A1099" s="218"/>
      <c r="B1099" s="218"/>
      <c r="C1099" s="303" t="s">
        <v>770</v>
      </c>
      <c r="D1099" s="250" t="s">
        <v>724</v>
      </c>
      <c r="E1099" s="259" t="s">
        <v>585</v>
      </c>
      <c r="F1099" s="45">
        <v>26</v>
      </c>
      <c r="G1099" s="48">
        <v>8</v>
      </c>
      <c r="H1099" s="261" t="s">
        <v>157</v>
      </c>
      <c r="I1099" s="218"/>
    </row>
    <row r="1100" spans="1:9" ht="18.75" x14ac:dyDescent="0.3">
      <c r="A1100" s="218"/>
      <c r="B1100" s="218"/>
      <c r="C1100" s="303" t="s">
        <v>771</v>
      </c>
      <c r="D1100" s="251" t="s">
        <v>159</v>
      </c>
      <c r="E1100" s="259" t="s">
        <v>585</v>
      </c>
      <c r="F1100" s="45">
        <v>27</v>
      </c>
      <c r="G1100" s="48">
        <v>9</v>
      </c>
      <c r="H1100" s="260" t="s">
        <v>157</v>
      </c>
      <c r="I1100" s="218"/>
    </row>
    <row r="1101" spans="1:9" ht="18.75" x14ac:dyDescent="0.3">
      <c r="A1101" s="218"/>
      <c r="B1101" s="218"/>
      <c r="C1101" s="303" t="s">
        <v>772</v>
      </c>
      <c r="D1101" s="250" t="s">
        <v>156</v>
      </c>
      <c r="E1101" s="259" t="s">
        <v>585</v>
      </c>
      <c r="F1101" s="45">
        <v>28</v>
      </c>
      <c r="G1101" s="48">
        <v>10</v>
      </c>
      <c r="H1101" s="261" t="s">
        <v>157</v>
      </c>
      <c r="I1101" s="218"/>
    </row>
    <row r="1102" spans="1:9" ht="18.75" x14ac:dyDescent="0.3">
      <c r="A1102" s="218"/>
      <c r="B1102" s="218"/>
      <c r="C1102" s="303" t="s">
        <v>773</v>
      </c>
      <c r="D1102" s="250" t="s">
        <v>724</v>
      </c>
      <c r="E1102" s="259" t="s">
        <v>585</v>
      </c>
      <c r="F1102" s="45">
        <v>29</v>
      </c>
      <c r="G1102" s="48">
        <v>12</v>
      </c>
      <c r="H1102" s="260" t="s">
        <v>157</v>
      </c>
      <c r="I1102" s="218"/>
    </row>
    <row r="1103" spans="1:9" ht="18.75" x14ac:dyDescent="0.3">
      <c r="A1103" s="218"/>
      <c r="B1103" s="218"/>
      <c r="C1103" s="303" t="s">
        <v>774</v>
      </c>
      <c r="D1103" s="251" t="s">
        <v>159</v>
      </c>
      <c r="E1103" s="259" t="s">
        <v>585</v>
      </c>
      <c r="F1103" s="45">
        <v>30</v>
      </c>
      <c r="G1103" s="48">
        <v>12</v>
      </c>
      <c r="H1103" s="261" t="s">
        <v>157</v>
      </c>
      <c r="I1103" s="218"/>
    </row>
    <row r="1104" spans="1:9" ht="18.75" x14ac:dyDescent="0.3">
      <c r="A1104" s="218"/>
      <c r="B1104" s="218"/>
      <c r="C1104" s="303" t="s">
        <v>775</v>
      </c>
      <c r="D1104" s="250" t="s">
        <v>156</v>
      </c>
      <c r="E1104" s="259" t="s">
        <v>585</v>
      </c>
      <c r="F1104" s="45">
        <v>31</v>
      </c>
      <c r="G1104" s="48">
        <v>14</v>
      </c>
      <c r="H1104" s="260" t="s">
        <v>157</v>
      </c>
      <c r="I1104" s="218"/>
    </row>
    <row r="1105" spans="1:9" ht="18.75" x14ac:dyDescent="0.3">
      <c r="A1105" s="218"/>
      <c r="B1105" s="218"/>
      <c r="C1105" s="303" t="s">
        <v>776</v>
      </c>
      <c r="D1105" s="250" t="s">
        <v>724</v>
      </c>
      <c r="E1105" s="259" t="s">
        <v>585</v>
      </c>
      <c r="F1105" s="45">
        <v>32</v>
      </c>
      <c r="G1105" s="48">
        <v>14</v>
      </c>
      <c r="H1105" s="261" t="s">
        <v>157</v>
      </c>
      <c r="I1105" s="218"/>
    </row>
    <row r="1106" spans="1:9" ht="18.75" x14ac:dyDescent="0.3">
      <c r="A1106" s="218"/>
      <c r="B1106" s="218"/>
      <c r="C1106" s="303" t="s">
        <v>777</v>
      </c>
      <c r="D1106" s="251" t="s">
        <v>159</v>
      </c>
      <c r="E1106" s="259" t="s">
        <v>585</v>
      </c>
      <c r="F1106" s="45">
        <v>33</v>
      </c>
      <c r="G1106" s="48">
        <v>18</v>
      </c>
      <c r="H1106" s="260" t="s">
        <v>157</v>
      </c>
      <c r="I1106" s="218"/>
    </row>
    <row r="1107" spans="1:9" ht="18.75" x14ac:dyDescent="0.3">
      <c r="A1107" s="218"/>
      <c r="B1107" s="218"/>
      <c r="C1107" s="303" t="s">
        <v>778</v>
      </c>
      <c r="D1107" s="250" t="s">
        <v>156</v>
      </c>
      <c r="E1107" s="259" t="s">
        <v>585</v>
      </c>
      <c r="F1107" s="45">
        <v>34</v>
      </c>
      <c r="G1107" s="48">
        <v>19</v>
      </c>
      <c r="H1107" s="261" t="s">
        <v>157</v>
      </c>
      <c r="I1107" s="218"/>
    </row>
    <row r="1108" spans="1:9" ht="18.75" x14ac:dyDescent="0.3">
      <c r="A1108" s="218"/>
      <c r="B1108" s="218"/>
      <c r="C1108" s="303" t="s">
        <v>779</v>
      </c>
      <c r="D1108" s="250" t="s">
        <v>724</v>
      </c>
      <c r="E1108" s="259" t="s">
        <v>585</v>
      </c>
      <c r="F1108" s="45">
        <v>35</v>
      </c>
      <c r="G1108" s="48">
        <v>22</v>
      </c>
      <c r="H1108" s="260" t="s">
        <v>157</v>
      </c>
      <c r="I1108" s="218"/>
    </row>
    <row r="1109" spans="1:9" ht="18.75" x14ac:dyDescent="0.3">
      <c r="A1109" s="218"/>
      <c r="B1109" s="218"/>
      <c r="C1109" s="303" t="s">
        <v>780</v>
      </c>
      <c r="D1109" s="251" t="s">
        <v>159</v>
      </c>
      <c r="E1109" s="259" t="s">
        <v>585</v>
      </c>
      <c r="F1109" s="45">
        <v>36</v>
      </c>
      <c r="G1109" s="48">
        <v>23</v>
      </c>
      <c r="H1109" s="261" t="s">
        <v>157</v>
      </c>
      <c r="I1109" s="218"/>
    </row>
    <row r="1110" spans="1:9" ht="18.75" x14ac:dyDescent="0.3">
      <c r="A1110" s="218"/>
      <c r="B1110" s="218"/>
      <c r="C1110" s="303" t="s">
        <v>781</v>
      </c>
      <c r="D1110" s="250" t="s">
        <v>156</v>
      </c>
      <c r="E1110" s="259" t="s">
        <v>585</v>
      </c>
      <c r="F1110" s="45">
        <v>37</v>
      </c>
      <c r="G1110" s="48">
        <v>26</v>
      </c>
      <c r="H1110" s="260" t="s">
        <v>157</v>
      </c>
      <c r="I1110" s="218"/>
    </row>
    <row r="1111" spans="1:9" ht="18.75" x14ac:dyDescent="0.3">
      <c r="A1111" s="218"/>
      <c r="B1111" s="218"/>
      <c r="C1111" s="303" t="s">
        <v>782</v>
      </c>
      <c r="D1111" s="250" t="s">
        <v>724</v>
      </c>
      <c r="E1111" s="259" t="s">
        <v>585</v>
      </c>
      <c r="F1111" s="45">
        <v>38</v>
      </c>
      <c r="G1111" s="48">
        <v>26</v>
      </c>
      <c r="H1111" s="261" t="s">
        <v>157</v>
      </c>
      <c r="I1111" s="218"/>
    </row>
    <row r="1112" spans="1:9" ht="18.75" x14ac:dyDescent="0.3">
      <c r="A1112" s="218"/>
      <c r="B1112" s="218"/>
      <c r="C1112" s="303" t="s">
        <v>783</v>
      </c>
      <c r="D1112" s="251" t="s">
        <v>159</v>
      </c>
      <c r="E1112" s="259" t="s">
        <v>585</v>
      </c>
      <c r="F1112" s="45">
        <v>39</v>
      </c>
      <c r="G1112" s="48">
        <v>30</v>
      </c>
      <c r="H1112" s="260" t="s">
        <v>157</v>
      </c>
      <c r="I1112" s="218"/>
    </row>
    <row r="1113" spans="1:9" ht="18.75" x14ac:dyDescent="0.3">
      <c r="A1113" s="218"/>
      <c r="B1113" s="218"/>
      <c r="C1113" s="303" t="s">
        <v>784</v>
      </c>
      <c r="D1113" s="250" t="s">
        <v>156</v>
      </c>
      <c r="E1113" s="259" t="s">
        <v>585</v>
      </c>
      <c r="F1113" s="45">
        <v>40</v>
      </c>
      <c r="G1113" s="48">
        <v>30</v>
      </c>
      <c r="H1113" s="261" t="s">
        <v>157</v>
      </c>
      <c r="I1113" s="218"/>
    </row>
    <row r="1114" spans="1:9" ht="18.75" x14ac:dyDescent="0.3">
      <c r="A1114" s="218"/>
      <c r="B1114" s="218"/>
      <c r="C1114" s="303" t="s">
        <v>785</v>
      </c>
      <c r="D1114" s="250" t="s">
        <v>724</v>
      </c>
      <c r="E1114" s="259" t="s">
        <v>585</v>
      </c>
      <c r="F1114" s="45">
        <v>41</v>
      </c>
      <c r="G1114" s="48">
        <v>32</v>
      </c>
      <c r="H1114" s="260" t="s">
        <v>157</v>
      </c>
      <c r="I1114" s="218"/>
    </row>
    <row r="1115" spans="1:9" ht="18.75" x14ac:dyDescent="0.3">
      <c r="A1115" s="218"/>
      <c r="B1115" s="218"/>
      <c r="C1115" s="303" t="s">
        <v>786</v>
      </c>
      <c r="D1115" s="251" t="s">
        <v>159</v>
      </c>
      <c r="E1115" s="259" t="s">
        <v>585</v>
      </c>
      <c r="F1115" s="45">
        <v>42</v>
      </c>
      <c r="G1115" s="48">
        <v>35</v>
      </c>
      <c r="H1115" s="261" t="s">
        <v>157</v>
      </c>
      <c r="I1115" s="218"/>
    </row>
    <row r="1116" spans="1:9" ht="18.75" x14ac:dyDescent="0.3">
      <c r="A1116" s="218"/>
      <c r="B1116" s="218"/>
      <c r="C1116" s="303" t="s">
        <v>787</v>
      </c>
      <c r="D1116" s="250" t="s">
        <v>156</v>
      </c>
      <c r="E1116" s="259" t="s">
        <v>585</v>
      </c>
      <c r="F1116" s="45">
        <v>43</v>
      </c>
      <c r="G1116" s="48">
        <v>38</v>
      </c>
      <c r="H1116" s="260" t="s">
        <v>157</v>
      </c>
      <c r="I1116" s="218"/>
    </row>
    <row r="1117" spans="1:9" ht="18.75" x14ac:dyDescent="0.3">
      <c r="A1117" s="218"/>
      <c r="B1117" s="218"/>
      <c r="C1117" s="303" t="s">
        <v>788</v>
      </c>
      <c r="D1117" s="250" t="s">
        <v>724</v>
      </c>
      <c r="E1117" s="259" t="s">
        <v>585</v>
      </c>
      <c r="F1117" s="45">
        <v>44</v>
      </c>
      <c r="G1117" s="48">
        <v>38</v>
      </c>
      <c r="H1117" s="261" t="s">
        <v>157</v>
      </c>
      <c r="I1117" s="218"/>
    </row>
    <row r="1118" spans="1:9" ht="18.75" x14ac:dyDescent="0.3">
      <c r="A1118" s="218"/>
      <c r="B1118" s="218"/>
      <c r="C1118" s="303" t="s">
        <v>789</v>
      </c>
      <c r="D1118" s="251" t="s">
        <v>159</v>
      </c>
      <c r="E1118" s="259" t="s">
        <v>585</v>
      </c>
      <c r="F1118" s="45">
        <v>45</v>
      </c>
      <c r="G1118" s="48">
        <v>43</v>
      </c>
      <c r="H1118" s="260" t="s">
        <v>157</v>
      </c>
      <c r="I1118" s="218"/>
    </row>
    <row r="1119" spans="1:9" x14ac:dyDescent="0.25">
      <c r="A1119" s="218"/>
      <c r="B1119" s="218"/>
      <c r="C1119" s="247"/>
      <c r="D1119" s="247"/>
      <c r="E1119" s="247"/>
      <c r="F1119" s="247"/>
      <c r="G1119" s="247"/>
      <c r="H1119" s="247"/>
      <c r="I1119" s="218"/>
    </row>
    <row r="1120" spans="1:9" ht="15.75" x14ac:dyDescent="0.25">
      <c r="A1120" s="218"/>
      <c r="B1120" s="218"/>
      <c r="C1120" s="237"/>
      <c r="D1120" s="237"/>
      <c r="E1120" s="237"/>
      <c r="F1120" s="237"/>
      <c r="G1120" s="237"/>
      <c r="H1120" s="265"/>
      <c r="I1120" s="218"/>
    </row>
    <row r="1121" spans="1:27" x14ac:dyDescent="0.25">
      <c r="A1121" s="218"/>
      <c r="B1121" s="218"/>
      <c r="C1121" s="218"/>
      <c r="D1121" s="218"/>
      <c r="E1121" s="218"/>
      <c r="F1121" s="218"/>
      <c r="G1121" s="218"/>
      <c r="H1121" s="218"/>
      <c r="I1121" s="218"/>
      <c r="J1121" s="317"/>
      <c r="K1121" s="317"/>
      <c r="L1121" s="317"/>
      <c r="M1121" s="318"/>
      <c r="N1121" s="318"/>
      <c r="O1121" s="318"/>
      <c r="P1121" s="318"/>
      <c r="Q1121" s="318"/>
      <c r="R1121" s="318"/>
      <c r="S1121" s="318"/>
      <c r="T1121" s="318"/>
      <c r="U1121" s="318"/>
      <c r="V1121" s="318"/>
      <c r="W1121" s="318"/>
      <c r="X1121" s="318"/>
      <c r="Y1121" s="318"/>
      <c r="Z1121" s="318"/>
      <c r="AA1121" s="318"/>
    </row>
    <row r="1122" spans="1:27" x14ac:dyDescent="0.25">
      <c r="A1122" s="218"/>
      <c r="B1122" s="218"/>
      <c r="C1122" s="218"/>
      <c r="D1122" s="218"/>
      <c r="E1122" s="218"/>
      <c r="F1122" s="218"/>
      <c r="G1122" s="218"/>
      <c r="H1122" s="218"/>
      <c r="I1122" s="218"/>
      <c r="J1122" s="317"/>
      <c r="K1122" s="317"/>
      <c r="L1122" s="317"/>
      <c r="M1122" s="318"/>
      <c r="N1122" s="318"/>
      <c r="O1122" s="318"/>
      <c r="P1122" s="318"/>
      <c r="Q1122" s="318"/>
      <c r="R1122" s="318"/>
      <c r="S1122" s="318"/>
      <c r="T1122" s="318"/>
      <c r="U1122" s="318"/>
      <c r="V1122" s="318"/>
      <c r="W1122" s="318"/>
      <c r="X1122" s="318"/>
      <c r="Y1122" s="318"/>
      <c r="Z1122" s="318"/>
      <c r="AA1122" s="318"/>
    </row>
    <row r="1123" spans="1:27" x14ac:dyDescent="0.25">
      <c r="A1123" s="218"/>
      <c r="B1123" s="218"/>
      <c r="C1123" s="218"/>
      <c r="D1123" s="218"/>
      <c r="E1123" s="218"/>
      <c r="F1123" s="218"/>
      <c r="G1123" s="218"/>
      <c r="H1123" s="218"/>
      <c r="I1123" s="218"/>
      <c r="J1123" s="317"/>
      <c r="K1123" s="317"/>
      <c r="L1123" s="317"/>
      <c r="M1123" s="318"/>
      <c r="N1123" s="318"/>
      <c r="O1123" s="318"/>
      <c r="P1123" s="318"/>
      <c r="Q1123" s="318"/>
      <c r="R1123" s="318"/>
      <c r="S1123" s="318"/>
      <c r="T1123" s="318"/>
      <c r="U1123" s="318"/>
      <c r="V1123" s="318"/>
      <c r="W1123" s="318"/>
      <c r="X1123" s="318"/>
      <c r="Y1123" s="318"/>
      <c r="Z1123" s="318"/>
      <c r="AA1123" s="318"/>
    </row>
    <row r="1124" spans="1:27" x14ac:dyDescent="0.25">
      <c r="A1124" s="218"/>
      <c r="B1124" s="218"/>
      <c r="C1124" s="218"/>
      <c r="D1124" s="218"/>
      <c r="E1124" s="218"/>
      <c r="F1124" s="218"/>
      <c r="G1124" s="218"/>
      <c r="H1124" s="218"/>
      <c r="I1124" s="218"/>
      <c r="J1124" s="317"/>
      <c r="K1124" s="317"/>
      <c r="L1124" s="317"/>
      <c r="M1124" s="318"/>
      <c r="N1124" s="318"/>
      <c r="O1124" s="318"/>
      <c r="P1124" s="318"/>
      <c r="Q1124" s="318"/>
      <c r="R1124" s="318"/>
      <c r="S1124" s="318"/>
      <c r="T1124" s="318"/>
      <c r="U1124" s="318"/>
      <c r="V1124" s="318"/>
      <c r="W1124" s="318"/>
      <c r="X1124" s="318"/>
      <c r="Y1124" s="318"/>
      <c r="Z1124" s="318"/>
      <c r="AA1124" s="318"/>
    </row>
    <row r="1125" spans="1:27" x14ac:dyDescent="0.25">
      <c r="A1125" s="218"/>
      <c r="B1125" s="218"/>
      <c r="C1125" s="218"/>
      <c r="D1125" s="218"/>
      <c r="E1125" s="218"/>
      <c r="F1125" s="218"/>
      <c r="G1125" s="218"/>
      <c r="H1125" s="218"/>
      <c r="I1125" s="218"/>
      <c r="J1125" s="317"/>
      <c r="K1125" s="317"/>
      <c r="L1125" s="317"/>
      <c r="M1125" s="318"/>
      <c r="N1125" s="318"/>
      <c r="O1125" s="318"/>
      <c r="P1125" s="318"/>
      <c r="Q1125" s="318"/>
      <c r="R1125" s="318"/>
      <c r="S1125" s="318"/>
      <c r="T1125" s="318"/>
      <c r="U1125" s="318"/>
      <c r="V1125" s="318"/>
      <c r="W1125" s="318"/>
      <c r="X1125" s="318"/>
      <c r="Y1125" s="318"/>
      <c r="Z1125" s="318"/>
      <c r="AA1125" s="318"/>
    </row>
    <row r="1126" spans="1:27" x14ac:dyDescent="0.25">
      <c r="A1126" s="218"/>
      <c r="B1126" s="218"/>
      <c r="C1126" s="218"/>
      <c r="D1126" s="218"/>
      <c r="E1126" s="218"/>
      <c r="F1126" s="218"/>
      <c r="G1126" s="218"/>
      <c r="H1126" s="218"/>
      <c r="I1126" s="218"/>
      <c r="J1126" s="317"/>
      <c r="K1126" s="317"/>
      <c r="L1126" s="317"/>
      <c r="M1126" s="318"/>
      <c r="N1126" s="318"/>
      <c r="O1126" s="318"/>
      <c r="P1126" s="318"/>
      <c r="Q1126" s="318"/>
      <c r="R1126" s="318"/>
      <c r="S1126" s="318"/>
      <c r="T1126" s="318"/>
      <c r="U1126" s="318"/>
      <c r="V1126" s="318"/>
      <c r="W1126" s="318"/>
      <c r="X1126" s="318"/>
      <c r="Y1126" s="318"/>
      <c r="Z1126" s="318"/>
      <c r="AA1126" s="318"/>
    </row>
    <row r="1127" spans="1:27" x14ac:dyDescent="0.25">
      <c r="A1127" s="218"/>
      <c r="B1127" s="319"/>
      <c r="C1127" s="319"/>
      <c r="D1127" s="319"/>
      <c r="E1127" s="319"/>
      <c r="F1127" s="319"/>
      <c r="G1127" s="319"/>
      <c r="H1127" s="319"/>
      <c r="I1127" s="218"/>
      <c r="J1127" s="317"/>
      <c r="K1127" s="317"/>
      <c r="L1127" s="317"/>
      <c r="M1127" s="318"/>
      <c r="N1127" s="318"/>
      <c r="O1127" s="318"/>
      <c r="P1127" s="318"/>
      <c r="Q1127" s="318"/>
      <c r="R1127" s="318"/>
      <c r="S1127" s="318"/>
      <c r="T1127" s="318"/>
      <c r="U1127" s="318"/>
      <c r="V1127" s="318"/>
      <c r="W1127" s="318"/>
      <c r="X1127" s="318"/>
      <c r="Y1127" s="318"/>
      <c r="Z1127" s="318"/>
      <c r="AA1127" s="318"/>
    </row>
    <row r="1128" spans="1:27" x14ac:dyDescent="0.25">
      <c r="A1128" s="218"/>
      <c r="B1128" s="319"/>
      <c r="C1128" s="319"/>
      <c r="D1128" s="319"/>
      <c r="E1128" s="319"/>
      <c r="F1128" s="319"/>
      <c r="G1128" s="319"/>
      <c r="H1128" s="319"/>
      <c r="I1128" s="218"/>
      <c r="J1128" s="317"/>
      <c r="K1128" s="317"/>
      <c r="L1128" s="317"/>
      <c r="M1128" s="318"/>
      <c r="N1128" s="318"/>
      <c r="O1128" s="318"/>
      <c r="P1128" s="318"/>
      <c r="Q1128" s="318"/>
      <c r="R1128" s="318"/>
      <c r="S1128" s="318"/>
      <c r="T1128" s="318"/>
      <c r="U1128" s="318"/>
      <c r="V1128" s="318"/>
      <c r="W1128" s="318"/>
      <c r="X1128" s="318"/>
      <c r="Y1128" s="318"/>
      <c r="Z1128" s="318"/>
      <c r="AA1128" s="318"/>
    </row>
    <row r="1129" spans="1:27" x14ac:dyDescent="0.25">
      <c r="A1129" s="218"/>
      <c r="B1129" s="319"/>
      <c r="C1129" s="319"/>
      <c r="D1129" s="319"/>
      <c r="E1129" s="319"/>
      <c r="F1129" s="319"/>
      <c r="G1129" s="319"/>
      <c r="H1129" s="319"/>
      <c r="I1129" s="218"/>
      <c r="J1129" s="317"/>
      <c r="K1129" s="317"/>
      <c r="L1129" s="317"/>
      <c r="M1129" s="318"/>
      <c r="N1129" s="318"/>
      <c r="O1129" s="318"/>
      <c r="P1129" s="318"/>
      <c r="Q1129" s="318"/>
      <c r="R1129" s="318"/>
      <c r="S1129" s="318"/>
      <c r="T1129" s="318"/>
      <c r="U1129" s="318"/>
      <c r="V1129" s="318"/>
      <c r="W1129" s="318"/>
      <c r="X1129" s="318"/>
      <c r="Y1129" s="318"/>
      <c r="Z1129" s="318"/>
      <c r="AA1129" s="318"/>
    </row>
    <row r="1130" spans="1:27" x14ac:dyDescent="0.25">
      <c r="A1130" s="218"/>
      <c r="B1130" s="218"/>
      <c r="C1130" s="218"/>
      <c r="D1130" s="218"/>
      <c r="E1130" s="218"/>
      <c r="F1130" s="218"/>
      <c r="G1130" s="218"/>
      <c r="H1130" s="218"/>
      <c r="I1130" s="218"/>
      <c r="J1130" s="317"/>
      <c r="V1130" s="318"/>
      <c r="W1130" s="318"/>
      <c r="X1130" s="318"/>
      <c r="Y1130" s="318"/>
      <c r="Z1130" s="318"/>
      <c r="AA1130" s="318"/>
    </row>
    <row r="1131" spans="1:27" x14ac:dyDescent="0.25">
      <c r="A1131" s="218"/>
      <c r="B1131" s="160"/>
      <c r="C1131" s="160"/>
      <c r="D1131" s="160"/>
      <c r="E1131" s="160"/>
      <c r="F1131" s="160"/>
      <c r="G1131" s="160"/>
      <c r="H1131" s="160"/>
      <c r="I1131" s="160"/>
      <c r="J1131" s="317"/>
      <c r="V1131" s="318"/>
      <c r="W1131" s="318"/>
      <c r="X1131" s="318"/>
      <c r="Y1131" s="318"/>
      <c r="Z1131" s="318"/>
      <c r="AA1131" s="318"/>
    </row>
    <row r="1132" spans="1:27" x14ac:dyDescent="0.25">
      <c r="A1132" s="218"/>
      <c r="B1132" s="160"/>
      <c r="C1132" s="160"/>
      <c r="D1132" s="160"/>
      <c r="E1132" s="160"/>
      <c r="F1132" s="160"/>
      <c r="G1132" s="160"/>
      <c r="H1132" s="160"/>
      <c r="I1132" s="160"/>
      <c r="J1132" s="317"/>
      <c r="V1132" s="318"/>
      <c r="W1132" s="318"/>
      <c r="X1132" s="318"/>
      <c r="Y1132" s="318"/>
      <c r="Z1132" s="318"/>
      <c r="AA1132" s="318"/>
    </row>
    <row r="1133" spans="1:27" x14ac:dyDescent="0.25">
      <c r="A1133" s="218"/>
      <c r="B1133" s="160"/>
      <c r="C1133" s="160"/>
      <c r="D1133" s="160"/>
      <c r="E1133" s="160"/>
      <c r="F1133" s="160"/>
      <c r="G1133" s="160"/>
      <c r="H1133" s="160"/>
      <c r="I1133" s="160"/>
      <c r="J1133" s="317"/>
      <c r="V1133" s="318"/>
      <c r="W1133" s="318"/>
      <c r="X1133" s="318"/>
      <c r="Y1133" s="318"/>
      <c r="Z1133" s="318"/>
      <c r="AA1133" s="318"/>
    </row>
    <row r="1134" spans="1:27" x14ac:dyDescent="0.25">
      <c r="A1134" s="218"/>
      <c r="B1134" s="160"/>
      <c r="C1134" s="160"/>
      <c r="D1134" s="160"/>
      <c r="E1134" s="160"/>
      <c r="F1134" s="160"/>
      <c r="G1134" s="160"/>
      <c r="H1134" s="160"/>
      <c r="I1134" s="160"/>
      <c r="J1134" s="317"/>
      <c r="V1134" s="318"/>
      <c r="W1134" s="318"/>
      <c r="X1134" s="318"/>
      <c r="Y1134" s="318"/>
      <c r="Z1134" s="318"/>
      <c r="AA1134" s="318"/>
    </row>
    <row r="1135" spans="1:27" x14ac:dyDescent="0.25">
      <c r="A1135" s="218"/>
      <c r="B1135" s="160"/>
      <c r="C1135" s="160"/>
      <c r="D1135" s="160"/>
      <c r="E1135" s="160"/>
      <c r="F1135" s="160"/>
      <c r="G1135" s="160"/>
      <c r="H1135" s="160"/>
      <c r="I1135" s="160"/>
      <c r="J1135" s="317"/>
      <c r="V1135" s="318"/>
      <c r="W1135" s="318"/>
      <c r="X1135" s="318"/>
      <c r="Y1135" s="318"/>
      <c r="Z1135" s="318"/>
      <c r="AA1135" s="318"/>
    </row>
    <row r="1136" spans="1:27" x14ac:dyDescent="0.25">
      <c r="A1136" s="218"/>
      <c r="B1136" s="160"/>
      <c r="C1136" s="160"/>
      <c r="D1136" s="160"/>
      <c r="E1136" s="160"/>
      <c r="F1136" s="160"/>
      <c r="G1136" s="160"/>
      <c r="H1136" s="160"/>
      <c r="I1136" s="160"/>
      <c r="J1136" s="317"/>
      <c r="V1136" s="318"/>
      <c r="W1136" s="318"/>
      <c r="X1136" s="318"/>
      <c r="Y1136" s="318"/>
      <c r="Z1136" s="318"/>
      <c r="AA1136" s="318"/>
    </row>
    <row r="1137" spans="1:27" x14ac:dyDescent="0.25">
      <c r="A1137" s="218"/>
      <c r="B1137" s="160"/>
      <c r="C1137" s="160"/>
      <c r="D1137" s="160"/>
      <c r="E1137" s="160"/>
      <c r="F1137" s="160"/>
      <c r="G1137" s="160"/>
      <c r="H1137" s="160"/>
      <c r="I1137" s="160"/>
      <c r="J1137" s="317"/>
      <c r="V1137" s="318"/>
      <c r="W1137" s="318"/>
      <c r="X1137" s="318"/>
      <c r="Y1137" s="318"/>
      <c r="Z1137" s="318"/>
      <c r="AA1137" s="318"/>
    </row>
    <row r="1138" spans="1:27" x14ac:dyDescent="0.25">
      <c r="A1138" s="218"/>
      <c r="B1138" s="160"/>
      <c r="C1138" s="160"/>
      <c r="D1138" s="160"/>
      <c r="E1138" s="160"/>
      <c r="F1138" s="160"/>
      <c r="G1138" s="160"/>
      <c r="H1138" s="160"/>
      <c r="I1138" s="160"/>
      <c r="J1138" s="317"/>
      <c r="V1138" s="318"/>
      <c r="W1138" s="318"/>
      <c r="X1138" s="318"/>
      <c r="Y1138" s="318"/>
      <c r="Z1138" s="318"/>
      <c r="AA1138" s="318"/>
    </row>
    <row r="1139" spans="1:27" x14ac:dyDescent="0.25">
      <c r="A1139" s="218"/>
      <c r="B1139" s="160"/>
      <c r="C1139" s="160"/>
      <c r="D1139" s="160"/>
      <c r="E1139" s="160"/>
      <c r="F1139" s="160"/>
      <c r="G1139" s="160"/>
      <c r="H1139" s="160"/>
      <c r="I1139" s="160"/>
      <c r="J1139" s="317"/>
      <c r="V1139" s="318"/>
      <c r="W1139" s="318"/>
      <c r="X1139" s="318"/>
      <c r="Y1139" s="318"/>
      <c r="Z1139" s="318"/>
      <c r="AA1139" s="318"/>
    </row>
    <row r="1140" spans="1:27" x14ac:dyDescent="0.25">
      <c r="A1140" s="218"/>
      <c r="B1140" s="160"/>
      <c r="C1140" s="160"/>
      <c r="D1140" s="160"/>
      <c r="E1140" s="160"/>
      <c r="F1140" s="160"/>
      <c r="G1140" s="160"/>
      <c r="H1140" s="160"/>
      <c r="I1140" s="160"/>
      <c r="J1140" s="317"/>
      <c r="V1140" s="318"/>
      <c r="W1140" s="318"/>
      <c r="X1140" s="318"/>
      <c r="Y1140" s="318"/>
      <c r="Z1140" s="318"/>
      <c r="AA1140" s="318"/>
    </row>
    <row r="1141" spans="1:27" ht="18.75" x14ac:dyDescent="0.3">
      <c r="A1141" s="218"/>
      <c r="B1141" s="160"/>
      <c r="C1141" s="160"/>
      <c r="D1141" s="160"/>
      <c r="E1141" s="320" t="s">
        <v>790</v>
      </c>
      <c r="F1141" s="320" t="s">
        <v>791</v>
      </c>
      <c r="G1141" s="320" t="s">
        <v>792</v>
      </c>
      <c r="H1141" s="321"/>
      <c r="I1141" s="160"/>
      <c r="J1141" s="317"/>
      <c r="V1141" s="318"/>
      <c r="W1141" s="318"/>
      <c r="X1141" s="318"/>
      <c r="Y1141" s="318"/>
      <c r="Z1141" s="318"/>
      <c r="AA1141" s="318"/>
    </row>
    <row r="1142" spans="1:27" ht="15.75" x14ac:dyDescent="0.25">
      <c r="A1142" s="218"/>
      <c r="B1142" s="160"/>
      <c r="C1142" s="160"/>
      <c r="D1142" s="160"/>
      <c r="E1142" s="322">
        <v>1</v>
      </c>
      <c r="F1142" s="322">
        <v>2</v>
      </c>
      <c r="G1142" s="322">
        <v>1</v>
      </c>
      <c r="H1142" s="160"/>
      <c r="I1142" s="160"/>
      <c r="J1142" s="317"/>
      <c r="V1142" s="318"/>
      <c r="W1142" s="318"/>
      <c r="X1142" s="318"/>
      <c r="Y1142" s="318"/>
      <c r="Z1142" s="318"/>
      <c r="AA1142" s="318"/>
    </row>
    <row r="1143" spans="1:27" ht="15.75" x14ac:dyDescent="0.25">
      <c r="A1143" s="218"/>
      <c r="B1143" s="160"/>
      <c r="C1143" s="160"/>
      <c r="D1143" s="160"/>
      <c r="E1143" s="322">
        <v>2</v>
      </c>
      <c r="F1143" s="322">
        <v>3</v>
      </c>
      <c r="G1143" s="322">
        <v>3</v>
      </c>
      <c r="H1143" s="160"/>
      <c r="I1143" s="160"/>
      <c r="J1143" s="317"/>
      <c r="V1143" s="318"/>
      <c r="W1143" s="318"/>
      <c r="X1143" s="318"/>
      <c r="Y1143" s="318"/>
      <c r="Z1143" s="318"/>
      <c r="AA1143" s="318"/>
    </row>
    <row r="1144" spans="1:27" ht="15.75" x14ac:dyDescent="0.25">
      <c r="A1144" s="218"/>
      <c r="B1144" s="160"/>
      <c r="C1144" s="160"/>
      <c r="D1144" s="160"/>
      <c r="E1144" s="322">
        <v>4</v>
      </c>
      <c r="F1144" s="322">
        <v>5</v>
      </c>
      <c r="G1144" s="322">
        <v>4</v>
      </c>
      <c r="H1144" s="160"/>
      <c r="I1144" s="160"/>
      <c r="J1144" s="317"/>
      <c r="V1144" s="318"/>
      <c r="W1144" s="318"/>
      <c r="X1144" s="318"/>
      <c r="Y1144" s="318"/>
      <c r="Z1144" s="318"/>
      <c r="AA1144" s="318"/>
    </row>
    <row r="1145" spans="1:27" ht="15.75" x14ac:dyDescent="0.25">
      <c r="A1145" s="218"/>
      <c r="B1145" s="160"/>
      <c r="C1145" s="160"/>
      <c r="D1145" s="160"/>
      <c r="E1145" s="322">
        <v>5</v>
      </c>
      <c r="F1145" s="322">
        <v>6</v>
      </c>
      <c r="G1145" s="322">
        <v>6</v>
      </c>
      <c r="H1145" s="160"/>
      <c r="I1145" s="160"/>
      <c r="J1145" s="317"/>
      <c r="V1145" s="318"/>
      <c r="W1145" s="318"/>
      <c r="X1145" s="318"/>
      <c r="Y1145" s="318"/>
      <c r="Z1145" s="318"/>
      <c r="AA1145" s="318"/>
    </row>
    <row r="1146" spans="1:27" ht="15.75" x14ac:dyDescent="0.25">
      <c r="A1146" s="218"/>
      <c r="B1146" s="160"/>
      <c r="C1146" s="160"/>
      <c r="D1146" s="160"/>
      <c r="E1146" s="322">
        <v>7</v>
      </c>
      <c r="F1146" s="322">
        <v>8</v>
      </c>
      <c r="G1146" s="322">
        <v>7</v>
      </c>
      <c r="H1146" s="160"/>
      <c r="I1146" s="160"/>
      <c r="J1146" s="317"/>
      <c r="V1146" s="318"/>
      <c r="W1146" s="318"/>
      <c r="X1146" s="318"/>
      <c r="Y1146" s="318"/>
      <c r="Z1146" s="318"/>
      <c r="AA1146" s="318"/>
    </row>
    <row r="1147" spans="1:27" ht="15.75" x14ac:dyDescent="0.25">
      <c r="A1147" s="218"/>
      <c r="B1147" s="160"/>
      <c r="C1147" s="160"/>
      <c r="D1147" s="160"/>
      <c r="E1147" s="322">
        <v>8</v>
      </c>
      <c r="F1147" s="322">
        <v>9</v>
      </c>
      <c r="G1147" s="322">
        <v>9</v>
      </c>
      <c r="H1147" s="160"/>
      <c r="I1147" s="160"/>
      <c r="J1147" s="317"/>
      <c r="V1147" s="318"/>
      <c r="W1147" s="318"/>
      <c r="X1147" s="318"/>
      <c r="Y1147" s="318"/>
      <c r="Z1147" s="318"/>
      <c r="AA1147" s="318"/>
    </row>
    <row r="1148" spans="1:27" ht="15.75" x14ac:dyDescent="0.25">
      <c r="A1148" s="218"/>
      <c r="B1148" s="160"/>
      <c r="C1148" s="160"/>
      <c r="D1148" s="160"/>
      <c r="E1148" s="322">
        <v>10</v>
      </c>
      <c r="F1148" s="322">
        <v>11</v>
      </c>
      <c r="G1148" s="322">
        <v>10</v>
      </c>
      <c r="H1148" s="160"/>
      <c r="I1148" s="160"/>
      <c r="J1148" s="317"/>
      <c r="V1148" s="318"/>
      <c r="W1148" s="318"/>
      <c r="X1148" s="318"/>
      <c r="Y1148" s="318"/>
      <c r="Z1148" s="318"/>
      <c r="AA1148" s="318"/>
    </row>
    <row r="1149" spans="1:27" ht="15.75" x14ac:dyDescent="0.25">
      <c r="A1149" s="218"/>
      <c r="B1149" s="160"/>
      <c r="C1149" s="160"/>
      <c r="D1149" s="160"/>
      <c r="E1149" s="322">
        <v>11</v>
      </c>
      <c r="F1149" s="322">
        <v>12</v>
      </c>
      <c r="G1149" s="322">
        <v>12</v>
      </c>
      <c r="H1149" s="160"/>
      <c r="I1149" s="160"/>
      <c r="J1149" s="317"/>
      <c r="V1149" s="318"/>
      <c r="W1149" s="318"/>
      <c r="X1149" s="318"/>
      <c r="Y1149" s="318"/>
      <c r="Z1149" s="318"/>
      <c r="AA1149" s="318"/>
    </row>
    <row r="1150" spans="1:27" ht="15.75" x14ac:dyDescent="0.25">
      <c r="A1150" s="218"/>
      <c r="B1150" s="160"/>
      <c r="C1150" s="160"/>
      <c r="D1150" s="160"/>
      <c r="E1150" s="322">
        <v>13</v>
      </c>
      <c r="F1150" s="322">
        <v>14</v>
      </c>
      <c r="G1150" s="322">
        <v>13</v>
      </c>
      <c r="H1150" s="160"/>
      <c r="I1150" s="160"/>
      <c r="J1150" s="317"/>
      <c r="V1150" s="318"/>
      <c r="W1150" s="318"/>
      <c r="X1150" s="318"/>
      <c r="Y1150" s="318"/>
      <c r="Z1150" s="318"/>
      <c r="AA1150" s="318"/>
    </row>
    <row r="1151" spans="1:27" ht="15.75" x14ac:dyDescent="0.25">
      <c r="A1151" s="218"/>
      <c r="B1151" s="160"/>
      <c r="C1151" s="160"/>
      <c r="D1151" s="160"/>
      <c r="E1151" s="322">
        <v>14</v>
      </c>
      <c r="F1151" s="322">
        <v>15</v>
      </c>
      <c r="G1151" s="322">
        <v>15</v>
      </c>
      <c r="H1151" s="160"/>
      <c r="I1151" s="160"/>
      <c r="J1151" s="317"/>
      <c r="V1151" s="318"/>
      <c r="W1151" s="318"/>
      <c r="X1151" s="318"/>
      <c r="Y1151" s="318"/>
      <c r="Z1151" s="318"/>
      <c r="AA1151" s="318"/>
    </row>
    <row r="1152" spans="1:27" ht="15.75" x14ac:dyDescent="0.25">
      <c r="A1152" s="218"/>
      <c r="B1152" s="160"/>
      <c r="C1152" s="160"/>
      <c r="D1152" s="160"/>
      <c r="E1152" s="322">
        <v>16</v>
      </c>
      <c r="F1152" s="322">
        <v>17</v>
      </c>
      <c r="G1152" s="322">
        <v>16</v>
      </c>
      <c r="H1152" s="160"/>
      <c r="I1152" s="160"/>
      <c r="J1152" s="317"/>
      <c r="V1152" s="318"/>
      <c r="W1152" s="318"/>
      <c r="X1152" s="318"/>
      <c r="Y1152" s="318"/>
      <c r="Z1152" s="318"/>
      <c r="AA1152" s="318"/>
    </row>
    <row r="1153" spans="1:27" ht="15.75" x14ac:dyDescent="0.25">
      <c r="A1153" s="218"/>
      <c r="B1153" s="160"/>
      <c r="C1153" s="160"/>
      <c r="D1153" s="160"/>
      <c r="E1153" s="322">
        <v>17</v>
      </c>
      <c r="F1153" s="322">
        <v>18</v>
      </c>
      <c r="G1153" s="322">
        <v>18</v>
      </c>
      <c r="H1153" s="160"/>
      <c r="I1153" s="160"/>
      <c r="J1153" s="317"/>
      <c r="V1153" s="318"/>
      <c r="W1153" s="318"/>
      <c r="X1153" s="318"/>
      <c r="Y1153" s="318"/>
      <c r="Z1153" s="318"/>
      <c r="AA1153" s="318"/>
    </row>
    <row r="1154" spans="1:27" ht="15.75" x14ac:dyDescent="0.25">
      <c r="A1154" s="218"/>
      <c r="B1154" s="160"/>
      <c r="C1154" s="160"/>
      <c r="D1154" s="160"/>
      <c r="E1154" s="322">
        <v>19</v>
      </c>
      <c r="F1154" s="322">
        <v>20</v>
      </c>
      <c r="G1154" s="322">
        <v>19</v>
      </c>
      <c r="H1154" s="160"/>
      <c r="I1154" s="160"/>
      <c r="J1154" s="317"/>
      <c r="V1154" s="318"/>
      <c r="W1154" s="318"/>
      <c r="X1154" s="318"/>
      <c r="Y1154" s="318"/>
      <c r="Z1154" s="318"/>
      <c r="AA1154" s="318"/>
    </row>
    <row r="1155" spans="1:27" ht="15.75" x14ac:dyDescent="0.25">
      <c r="A1155" s="218"/>
      <c r="B1155" s="160"/>
      <c r="C1155" s="160"/>
      <c r="D1155" s="160"/>
      <c r="E1155" s="322">
        <v>20</v>
      </c>
      <c r="F1155" s="322">
        <v>21</v>
      </c>
      <c r="G1155" s="322">
        <v>21</v>
      </c>
      <c r="H1155" s="160"/>
      <c r="I1155" s="160"/>
      <c r="J1155" s="317"/>
      <c r="V1155" s="318"/>
      <c r="W1155" s="318"/>
      <c r="X1155" s="318"/>
      <c r="Y1155" s="318"/>
      <c r="Z1155" s="318"/>
      <c r="AA1155" s="318"/>
    </row>
    <row r="1156" spans="1:27" ht="15.75" x14ac:dyDescent="0.25">
      <c r="A1156" s="218"/>
      <c r="B1156" s="160"/>
      <c r="C1156" s="160"/>
      <c r="D1156" s="160"/>
      <c r="E1156" s="322">
        <v>22</v>
      </c>
      <c r="F1156" s="322">
        <v>23</v>
      </c>
      <c r="G1156" s="322">
        <v>22</v>
      </c>
      <c r="H1156" s="160"/>
      <c r="I1156" s="160"/>
      <c r="J1156" s="317"/>
      <c r="V1156" s="318"/>
      <c r="W1156" s="318"/>
      <c r="X1156" s="318"/>
      <c r="Y1156" s="318"/>
      <c r="Z1156" s="318"/>
      <c r="AA1156" s="318"/>
    </row>
    <row r="1157" spans="1:27" ht="15.75" x14ac:dyDescent="0.25">
      <c r="A1157" s="218"/>
      <c r="B1157" s="160"/>
      <c r="C1157" s="160"/>
      <c r="D1157" s="160"/>
      <c r="E1157" s="322">
        <v>23</v>
      </c>
      <c r="F1157" s="322">
        <v>24</v>
      </c>
      <c r="G1157" s="322">
        <v>24</v>
      </c>
      <c r="H1157" s="160"/>
      <c r="I1157" s="160"/>
      <c r="J1157" s="317"/>
      <c r="V1157" s="318"/>
      <c r="W1157" s="318"/>
      <c r="X1157" s="318"/>
      <c r="Y1157" s="318"/>
      <c r="Z1157" s="318"/>
      <c r="AA1157" s="318"/>
    </row>
    <row r="1158" spans="1:27" ht="15.75" x14ac:dyDescent="0.25">
      <c r="A1158" s="218"/>
      <c r="B1158" s="160"/>
      <c r="C1158" s="160"/>
      <c r="D1158" s="160"/>
      <c r="E1158" s="322">
        <v>25</v>
      </c>
      <c r="F1158" s="322">
        <v>26</v>
      </c>
      <c r="G1158" s="322">
        <v>25</v>
      </c>
      <c r="H1158" s="160"/>
      <c r="I1158" s="160"/>
      <c r="J1158" s="317"/>
      <c r="V1158" s="318"/>
      <c r="W1158" s="318"/>
      <c r="X1158" s="318"/>
      <c r="Y1158" s="318"/>
      <c r="Z1158" s="318"/>
      <c r="AA1158" s="318"/>
    </row>
    <row r="1159" spans="1:27" ht="15.75" x14ac:dyDescent="0.25">
      <c r="A1159" s="218"/>
      <c r="B1159" s="160"/>
      <c r="C1159" s="160"/>
      <c r="D1159" s="160"/>
      <c r="E1159" s="322">
        <v>26</v>
      </c>
      <c r="F1159" s="322">
        <v>27</v>
      </c>
      <c r="G1159" s="322">
        <v>27</v>
      </c>
      <c r="H1159" s="160"/>
      <c r="I1159" s="160"/>
      <c r="J1159" s="317"/>
      <c r="V1159" s="318"/>
      <c r="W1159" s="318"/>
      <c r="X1159" s="318"/>
      <c r="Y1159" s="318"/>
      <c r="Z1159" s="318"/>
      <c r="AA1159" s="318"/>
    </row>
    <row r="1160" spans="1:27" ht="15.75" x14ac:dyDescent="0.25">
      <c r="A1160" s="218"/>
      <c r="B1160" s="160"/>
      <c r="C1160" s="160"/>
      <c r="D1160" s="160"/>
      <c r="E1160" s="322">
        <v>28</v>
      </c>
      <c r="F1160" s="322">
        <v>29</v>
      </c>
      <c r="G1160" s="322">
        <v>28</v>
      </c>
      <c r="H1160" s="160"/>
      <c r="I1160" s="160"/>
      <c r="J1160" s="317"/>
      <c r="V1160" s="318"/>
      <c r="W1160" s="318"/>
      <c r="X1160" s="318"/>
      <c r="Y1160" s="318"/>
      <c r="Z1160" s="318"/>
      <c r="AA1160" s="318"/>
    </row>
    <row r="1161" spans="1:27" ht="15.75" x14ac:dyDescent="0.25">
      <c r="A1161" s="218"/>
      <c r="B1161" s="160"/>
      <c r="C1161" s="160"/>
      <c r="D1161" s="160"/>
      <c r="E1161" s="322">
        <v>29</v>
      </c>
      <c r="F1161" s="322">
        <v>30</v>
      </c>
      <c r="G1161" s="322">
        <v>30</v>
      </c>
      <c r="H1161" s="160"/>
      <c r="I1161" s="160"/>
      <c r="J1161" s="317"/>
      <c r="V1161" s="318"/>
      <c r="W1161" s="318"/>
      <c r="X1161" s="318"/>
      <c r="Y1161" s="318"/>
      <c r="Z1161" s="318"/>
      <c r="AA1161" s="318"/>
    </row>
    <row r="1162" spans="1:27" ht="15.75" x14ac:dyDescent="0.25">
      <c r="A1162" s="218"/>
      <c r="B1162" s="160"/>
      <c r="C1162" s="160"/>
      <c r="D1162" s="160"/>
      <c r="E1162" s="322">
        <v>31</v>
      </c>
      <c r="F1162" s="322">
        <v>32</v>
      </c>
      <c r="G1162" s="322">
        <v>31</v>
      </c>
      <c r="H1162" s="160"/>
      <c r="I1162" s="160"/>
      <c r="J1162" s="317"/>
      <c r="V1162" s="318"/>
      <c r="W1162" s="318"/>
      <c r="X1162" s="318"/>
      <c r="Y1162" s="318"/>
      <c r="Z1162" s="318"/>
      <c r="AA1162" s="318"/>
    </row>
    <row r="1163" spans="1:27" ht="15.75" x14ac:dyDescent="0.25">
      <c r="A1163" s="218"/>
      <c r="B1163" s="160"/>
      <c r="C1163" s="160"/>
      <c r="D1163" s="160"/>
      <c r="E1163" s="322">
        <v>32</v>
      </c>
      <c r="F1163" s="322">
        <v>33</v>
      </c>
      <c r="G1163" s="322">
        <v>33</v>
      </c>
      <c r="H1163" s="160"/>
      <c r="I1163" s="160"/>
      <c r="J1163" s="317"/>
      <c r="V1163" s="318"/>
      <c r="W1163" s="318"/>
      <c r="X1163" s="318"/>
      <c r="Y1163" s="318"/>
      <c r="Z1163" s="318"/>
      <c r="AA1163" s="318"/>
    </row>
    <row r="1164" spans="1:27" ht="15.75" x14ac:dyDescent="0.25">
      <c r="A1164" s="218"/>
      <c r="B1164" s="160"/>
      <c r="C1164" s="160"/>
      <c r="D1164" s="160"/>
      <c r="E1164" s="322">
        <v>34</v>
      </c>
      <c r="F1164" s="322">
        <v>35</v>
      </c>
      <c r="G1164" s="322">
        <v>34</v>
      </c>
      <c r="H1164" s="160"/>
      <c r="I1164" s="160"/>
      <c r="J1164" s="317"/>
      <c r="V1164" s="318"/>
      <c r="W1164" s="318"/>
      <c r="X1164" s="318"/>
      <c r="Y1164" s="318"/>
      <c r="Z1164" s="318"/>
      <c r="AA1164" s="318"/>
    </row>
    <row r="1165" spans="1:27" ht="15.75" x14ac:dyDescent="0.25">
      <c r="A1165" s="218"/>
      <c r="B1165" s="160"/>
      <c r="C1165" s="160"/>
      <c r="D1165" s="160"/>
      <c r="E1165" s="322">
        <v>35</v>
      </c>
      <c r="F1165" s="322">
        <v>36</v>
      </c>
      <c r="G1165" s="322">
        <v>36</v>
      </c>
      <c r="H1165" s="160"/>
      <c r="I1165" s="160"/>
      <c r="J1165" s="317"/>
      <c r="V1165" s="318"/>
      <c r="W1165" s="318"/>
      <c r="X1165" s="318"/>
      <c r="Y1165" s="318"/>
      <c r="Z1165" s="318"/>
      <c r="AA1165" s="318"/>
    </row>
    <row r="1166" spans="1:27" ht="15.75" x14ac:dyDescent="0.25">
      <c r="A1166" s="218"/>
      <c r="B1166" s="160"/>
      <c r="C1166" s="160"/>
      <c r="D1166" s="160"/>
      <c r="E1166" s="322">
        <v>37</v>
      </c>
      <c r="F1166" s="322">
        <v>38</v>
      </c>
      <c r="G1166" s="322">
        <v>37</v>
      </c>
      <c r="H1166" s="160"/>
      <c r="I1166" s="160"/>
      <c r="J1166" s="317"/>
      <c r="V1166" s="318"/>
      <c r="W1166" s="318"/>
      <c r="X1166" s="318"/>
      <c r="Y1166" s="318"/>
      <c r="Z1166" s="318"/>
      <c r="AA1166" s="318"/>
    </row>
    <row r="1167" spans="1:27" ht="15.75" x14ac:dyDescent="0.25">
      <c r="A1167" s="218"/>
      <c r="B1167" s="160"/>
      <c r="C1167" s="160"/>
      <c r="D1167" s="160"/>
      <c r="E1167" s="322">
        <v>38</v>
      </c>
      <c r="F1167" s="322">
        <v>39</v>
      </c>
      <c r="G1167" s="322">
        <v>39</v>
      </c>
      <c r="H1167" s="160"/>
      <c r="I1167" s="160"/>
      <c r="J1167" s="317"/>
      <c r="V1167" s="318"/>
      <c r="W1167" s="318"/>
      <c r="X1167" s="318"/>
      <c r="Y1167" s="318"/>
      <c r="Z1167" s="318"/>
      <c r="AA1167" s="318"/>
    </row>
    <row r="1168" spans="1:27" ht="15.75" x14ac:dyDescent="0.25">
      <c r="A1168" s="218"/>
      <c r="B1168" s="160"/>
      <c r="C1168" s="160"/>
      <c r="D1168" s="160"/>
      <c r="E1168" s="322">
        <v>40</v>
      </c>
      <c r="F1168" s="322">
        <v>41</v>
      </c>
      <c r="G1168" s="322">
        <v>40</v>
      </c>
      <c r="H1168" s="160"/>
      <c r="I1168" s="160"/>
      <c r="J1168" s="317"/>
      <c r="V1168" s="318"/>
      <c r="W1168" s="318"/>
      <c r="X1168" s="318"/>
      <c r="Y1168" s="318"/>
      <c r="Z1168" s="318"/>
      <c r="AA1168" s="318"/>
    </row>
    <row r="1169" spans="1:27" ht="15.75" x14ac:dyDescent="0.25">
      <c r="A1169" s="218"/>
      <c r="B1169" s="160"/>
      <c r="C1169" s="160"/>
      <c r="D1169" s="160"/>
      <c r="E1169" s="322">
        <v>41</v>
      </c>
      <c r="F1169" s="322">
        <v>42</v>
      </c>
      <c r="G1169" s="322">
        <v>42</v>
      </c>
      <c r="H1169" s="160"/>
      <c r="I1169" s="160"/>
      <c r="J1169" s="317"/>
      <c r="V1169" s="318"/>
      <c r="W1169" s="318"/>
      <c r="X1169" s="318"/>
      <c r="Y1169" s="318"/>
      <c r="Z1169" s="318"/>
      <c r="AA1169" s="318"/>
    </row>
    <row r="1170" spans="1:27" ht="15.75" x14ac:dyDescent="0.25">
      <c r="A1170" s="218"/>
      <c r="B1170" s="160"/>
      <c r="C1170" s="160"/>
      <c r="D1170" s="160"/>
      <c r="E1170" s="322">
        <v>43</v>
      </c>
      <c r="F1170" s="322">
        <v>44</v>
      </c>
      <c r="G1170" s="322">
        <v>43</v>
      </c>
      <c r="H1170" s="160"/>
      <c r="I1170" s="160"/>
      <c r="J1170" s="317"/>
      <c r="V1170" s="318"/>
      <c r="W1170" s="318"/>
      <c r="X1170" s="318"/>
      <c r="Y1170" s="318"/>
      <c r="Z1170" s="318"/>
      <c r="AA1170" s="318"/>
    </row>
    <row r="1171" spans="1:27" ht="15.75" x14ac:dyDescent="0.25">
      <c r="A1171" s="218"/>
      <c r="B1171" s="160"/>
      <c r="C1171" s="160"/>
      <c r="D1171" s="160"/>
      <c r="E1171" s="322">
        <v>44</v>
      </c>
      <c r="F1171" s="322">
        <v>45</v>
      </c>
      <c r="G1171" s="322">
        <v>45</v>
      </c>
      <c r="H1171" s="160"/>
      <c r="I1171" s="160"/>
      <c r="J1171" s="317"/>
      <c r="V1171" s="318"/>
      <c r="W1171" s="318"/>
      <c r="X1171" s="318"/>
      <c r="Y1171" s="318"/>
      <c r="Z1171" s="318"/>
      <c r="AA1171" s="318"/>
    </row>
    <row r="1172" spans="1:27" x14ac:dyDescent="0.25">
      <c r="A1172" s="218"/>
      <c r="B1172" s="160"/>
      <c r="C1172" s="160"/>
      <c r="D1172" s="160"/>
      <c r="E1172" s="160"/>
      <c r="F1172" s="323"/>
      <c r="G1172" s="160"/>
      <c r="H1172" s="160"/>
      <c r="I1172" s="160"/>
      <c r="J1172" s="317"/>
      <c r="V1172" s="318"/>
      <c r="W1172" s="318"/>
      <c r="X1172" s="318"/>
      <c r="Y1172" s="318"/>
      <c r="Z1172" s="318"/>
      <c r="AA1172" s="318"/>
    </row>
    <row r="1173" spans="1:27" x14ac:dyDescent="0.25">
      <c r="A1173" s="218"/>
      <c r="B1173" s="218"/>
      <c r="C1173" s="218"/>
      <c r="D1173" s="218"/>
      <c r="E1173" s="218"/>
      <c r="F1173" s="218"/>
      <c r="G1173" s="218"/>
      <c r="H1173" s="218"/>
      <c r="I1173" s="160"/>
      <c r="J1173" s="317"/>
      <c r="V1173" s="318"/>
      <c r="W1173" s="318"/>
      <c r="X1173" s="318"/>
      <c r="Y1173" s="318"/>
      <c r="Z1173" s="318"/>
      <c r="AA1173" s="318"/>
    </row>
    <row r="1174" spans="1:27" x14ac:dyDescent="0.25">
      <c r="A1174" s="218"/>
      <c r="B1174" s="218"/>
      <c r="C1174" s="218"/>
      <c r="D1174" s="218"/>
      <c r="E1174" s="218"/>
      <c r="F1174" s="218"/>
      <c r="G1174" s="218"/>
      <c r="H1174" s="218"/>
      <c r="I1174" s="160"/>
      <c r="J1174" s="317"/>
      <c r="V1174" s="318"/>
      <c r="W1174" s="318"/>
      <c r="X1174" s="318"/>
      <c r="Y1174" s="318"/>
      <c r="Z1174" s="318"/>
      <c r="AA1174" s="318"/>
    </row>
    <row r="1175" spans="1:27" x14ac:dyDescent="0.25">
      <c r="A1175" s="218"/>
      <c r="B1175" s="218"/>
      <c r="C1175" s="218"/>
      <c r="D1175" s="218"/>
      <c r="E1175" s="218"/>
      <c r="F1175" s="218"/>
      <c r="G1175" s="218"/>
      <c r="H1175" s="218"/>
      <c r="I1175" s="160"/>
      <c r="J1175" s="317"/>
      <c r="V1175" s="318"/>
      <c r="W1175" s="318"/>
      <c r="X1175" s="318"/>
      <c r="Y1175" s="318"/>
      <c r="Z1175" s="318"/>
      <c r="AA1175" s="318"/>
    </row>
    <row r="1176" spans="1:27" x14ac:dyDescent="0.25">
      <c r="A1176" s="218"/>
      <c r="B1176" s="218"/>
      <c r="C1176" s="237"/>
      <c r="D1176" s="237"/>
      <c r="E1176" s="237"/>
      <c r="F1176" s="237"/>
      <c r="G1176" s="237"/>
      <c r="H1176" s="237"/>
      <c r="I1176" s="160"/>
      <c r="J1176" s="317"/>
      <c r="V1176" s="318"/>
      <c r="W1176" s="318"/>
      <c r="X1176" s="318"/>
      <c r="Y1176" s="318"/>
      <c r="Z1176" s="318"/>
      <c r="AA1176" s="318"/>
    </row>
    <row r="1177" spans="1:27" x14ac:dyDescent="0.25">
      <c r="A1177" s="218"/>
      <c r="B1177" s="218"/>
      <c r="C1177" s="218"/>
      <c r="D1177" s="218"/>
      <c r="E1177" s="218"/>
      <c r="F1177" s="218"/>
      <c r="G1177" s="218"/>
      <c r="H1177" s="218"/>
      <c r="I1177" s="160"/>
      <c r="J1177" s="317"/>
      <c r="V1177" s="318"/>
      <c r="W1177" s="318"/>
      <c r="X1177" s="318"/>
      <c r="Y1177" s="318"/>
      <c r="Z1177" s="318"/>
      <c r="AA1177" s="318"/>
    </row>
    <row r="1178" spans="1:27" x14ac:dyDescent="0.25">
      <c r="A1178" s="218"/>
      <c r="B1178" s="218"/>
      <c r="C1178" s="218"/>
      <c r="D1178" s="218"/>
      <c r="E1178" s="218"/>
      <c r="F1178" s="218"/>
      <c r="G1178" s="218"/>
      <c r="H1178" s="218"/>
      <c r="I1178" s="160"/>
      <c r="J1178" s="317"/>
      <c r="V1178" s="318"/>
      <c r="W1178" s="318"/>
      <c r="X1178" s="318"/>
      <c r="Y1178" s="318"/>
      <c r="Z1178" s="318"/>
      <c r="AA1178" s="318"/>
    </row>
    <row r="1179" spans="1:27" x14ac:dyDescent="0.25">
      <c r="A1179" s="218"/>
      <c r="B1179" s="218"/>
      <c r="C1179" s="218"/>
      <c r="D1179" s="218"/>
      <c r="E1179" s="218"/>
      <c r="F1179" s="218"/>
      <c r="G1179" s="218"/>
      <c r="H1179" s="218"/>
      <c r="I1179" s="160"/>
      <c r="J1179" s="317"/>
      <c r="V1179" s="318"/>
      <c r="W1179" s="318"/>
      <c r="X1179" s="318"/>
      <c r="Y1179" s="318"/>
      <c r="Z1179" s="318"/>
      <c r="AA1179" s="318"/>
    </row>
    <row r="1180" spans="1:27" x14ac:dyDescent="0.25">
      <c r="A1180" s="218"/>
      <c r="B1180" s="218"/>
      <c r="C1180" s="218"/>
      <c r="D1180" s="218"/>
      <c r="E1180" s="218"/>
      <c r="F1180" s="218"/>
      <c r="G1180" s="218"/>
      <c r="H1180" s="218"/>
      <c r="I1180" s="160"/>
      <c r="J1180" s="317"/>
      <c r="V1180" s="318"/>
      <c r="W1180" s="318"/>
      <c r="X1180" s="318"/>
      <c r="Y1180" s="318"/>
      <c r="Z1180" s="318"/>
      <c r="AA1180" s="318"/>
    </row>
    <row r="1181" spans="1:27" x14ac:dyDescent="0.25">
      <c r="A1181" s="218"/>
      <c r="B1181" s="218"/>
      <c r="C1181" s="218"/>
      <c r="D1181" s="218"/>
      <c r="E1181" s="218"/>
      <c r="F1181" s="218"/>
      <c r="G1181" s="218"/>
      <c r="H1181" s="218"/>
      <c r="I1181" s="160"/>
      <c r="J1181" s="317"/>
      <c r="V1181" s="318"/>
      <c r="W1181" s="318"/>
      <c r="X1181" s="318"/>
      <c r="Y1181" s="318"/>
      <c r="Z1181" s="318"/>
      <c r="AA1181" s="318"/>
    </row>
    <row r="1182" spans="1:27" x14ac:dyDescent="0.25">
      <c r="A1182" s="218"/>
      <c r="B1182" s="218"/>
      <c r="C1182" s="218"/>
      <c r="D1182" s="218"/>
      <c r="E1182" s="218"/>
      <c r="F1182" s="218"/>
      <c r="G1182" s="218"/>
      <c r="H1182" s="218"/>
      <c r="I1182" s="160"/>
      <c r="J1182" s="317"/>
      <c r="V1182" s="318"/>
      <c r="W1182" s="318"/>
      <c r="X1182" s="318"/>
      <c r="Y1182" s="318"/>
      <c r="Z1182" s="318"/>
      <c r="AA1182" s="318"/>
    </row>
    <row r="1183" spans="1:27" x14ac:dyDescent="0.25">
      <c r="A1183" s="218"/>
      <c r="B1183" s="218"/>
      <c r="C1183" s="218"/>
      <c r="D1183" s="218"/>
      <c r="E1183" s="218"/>
      <c r="F1183" s="218"/>
      <c r="G1183" s="218"/>
      <c r="H1183" s="218"/>
      <c r="I1183" s="160"/>
      <c r="J1183" s="317"/>
      <c r="V1183" s="318"/>
      <c r="W1183" s="318"/>
      <c r="X1183" s="318"/>
      <c r="Y1183" s="318"/>
      <c r="Z1183" s="318"/>
      <c r="AA1183" s="318"/>
    </row>
    <row r="1184" spans="1:27" x14ac:dyDescent="0.25">
      <c r="A1184" s="218"/>
      <c r="B1184" s="218"/>
      <c r="C1184" s="218"/>
      <c r="D1184" s="218"/>
      <c r="E1184" s="218"/>
      <c r="F1184" s="218"/>
      <c r="G1184" s="218"/>
      <c r="H1184" s="218"/>
      <c r="I1184" s="160"/>
      <c r="J1184" s="317"/>
      <c r="V1184" s="318"/>
      <c r="W1184" s="318"/>
      <c r="X1184" s="318"/>
      <c r="Y1184" s="318"/>
      <c r="Z1184" s="318"/>
      <c r="AA1184" s="318"/>
    </row>
    <row r="1185" spans="1:27" x14ac:dyDescent="0.25">
      <c r="A1185" s="218"/>
      <c r="B1185" s="218"/>
      <c r="C1185" s="218"/>
      <c r="D1185" s="218"/>
      <c r="E1185" s="218"/>
      <c r="F1185" s="218"/>
      <c r="G1185" s="218"/>
      <c r="H1185" s="218"/>
      <c r="I1185" s="160"/>
      <c r="J1185" s="317"/>
      <c r="V1185" s="318"/>
      <c r="W1185" s="318"/>
      <c r="X1185" s="318"/>
      <c r="Y1185" s="318"/>
      <c r="Z1185" s="318"/>
      <c r="AA1185" s="318"/>
    </row>
    <row r="1186" spans="1:27" x14ac:dyDescent="0.25">
      <c r="A1186" s="218"/>
      <c r="B1186" s="218"/>
      <c r="C1186" s="218"/>
      <c r="D1186" s="218"/>
      <c r="E1186" s="218"/>
      <c r="F1186" s="218"/>
      <c r="G1186" s="218"/>
      <c r="H1186" s="218"/>
      <c r="I1186" s="160"/>
      <c r="J1186" s="317"/>
      <c r="V1186" s="318"/>
      <c r="W1186" s="318"/>
      <c r="X1186" s="318"/>
      <c r="Y1186" s="318"/>
      <c r="Z1186" s="318"/>
      <c r="AA1186" s="318"/>
    </row>
    <row r="1187" spans="1:27" x14ac:dyDescent="0.25">
      <c r="A1187" s="218"/>
      <c r="B1187" s="218"/>
      <c r="C1187" s="218"/>
      <c r="D1187" s="218"/>
      <c r="E1187" s="218"/>
      <c r="F1187" s="218"/>
      <c r="G1187" s="218"/>
      <c r="H1187" s="218"/>
      <c r="I1187" s="160"/>
      <c r="J1187" s="317"/>
      <c r="V1187" s="318"/>
      <c r="W1187" s="318"/>
      <c r="X1187" s="318"/>
      <c r="Y1187" s="318"/>
      <c r="Z1187" s="318"/>
      <c r="AA1187" s="318"/>
    </row>
    <row r="1188" spans="1:27" x14ac:dyDescent="0.25">
      <c r="A1188" s="218"/>
      <c r="B1188" s="218"/>
      <c r="C1188" s="218"/>
      <c r="D1188" s="218"/>
      <c r="E1188" s="218"/>
      <c r="F1188" s="218"/>
      <c r="G1188" s="218"/>
      <c r="H1188" s="218"/>
      <c r="I1188" s="160"/>
      <c r="J1188" s="317"/>
      <c r="V1188" s="318"/>
      <c r="W1188" s="318"/>
      <c r="X1188" s="318"/>
      <c r="Y1188" s="318"/>
      <c r="Z1188" s="318"/>
      <c r="AA1188" s="318"/>
    </row>
    <row r="1189" spans="1:27" x14ac:dyDescent="0.25">
      <c r="A1189" s="218"/>
      <c r="B1189" s="218"/>
      <c r="C1189" s="218"/>
      <c r="D1189" s="218"/>
      <c r="E1189" s="218"/>
      <c r="F1189" s="218"/>
      <c r="G1189" s="218"/>
      <c r="H1189" s="218"/>
      <c r="I1189" s="160"/>
      <c r="J1189" s="317"/>
      <c r="V1189" s="318"/>
      <c r="W1189" s="318"/>
      <c r="X1189" s="318"/>
      <c r="Y1189" s="318"/>
      <c r="Z1189" s="318"/>
      <c r="AA1189" s="318"/>
    </row>
    <row r="1190" spans="1:27" x14ac:dyDescent="0.25">
      <c r="A1190" s="218"/>
      <c r="B1190" s="218"/>
      <c r="C1190" s="218"/>
      <c r="D1190" s="218"/>
      <c r="E1190" s="218"/>
      <c r="F1190" s="218"/>
      <c r="G1190" s="218"/>
      <c r="H1190" s="218"/>
      <c r="I1190" s="160"/>
      <c r="J1190" s="317"/>
      <c r="V1190" s="318"/>
      <c r="W1190" s="318"/>
      <c r="X1190" s="318"/>
      <c r="Y1190" s="318"/>
      <c r="Z1190" s="318"/>
      <c r="AA1190" s="318"/>
    </row>
    <row r="1191" spans="1:27" x14ac:dyDescent="0.25">
      <c r="A1191" s="218"/>
      <c r="B1191" s="218"/>
      <c r="C1191" s="218"/>
      <c r="D1191" s="218"/>
      <c r="E1191" s="218"/>
      <c r="F1191" s="218"/>
      <c r="G1191" s="218"/>
      <c r="H1191" s="218"/>
      <c r="I1191" s="160"/>
      <c r="J1191" s="317"/>
      <c r="V1191" s="318"/>
      <c r="W1191" s="318"/>
      <c r="X1191" s="318"/>
      <c r="Y1191" s="318"/>
      <c r="Z1191" s="318"/>
      <c r="AA1191" s="318"/>
    </row>
    <row r="1192" spans="1:27" ht="18.75" x14ac:dyDescent="0.3">
      <c r="A1192" s="218"/>
      <c r="B1192" s="218"/>
      <c r="C1192" s="324" t="s">
        <v>102</v>
      </c>
      <c r="D1192" s="218"/>
      <c r="E1192" s="232" t="s">
        <v>109</v>
      </c>
      <c r="F1192" s="256" t="s">
        <v>43</v>
      </c>
      <c r="G1192" s="257" t="s">
        <v>44</v>
      </c>
      <c r="H1192" s="325" t="s">
        <v>793</v>
      </c>
      <c r="I1192" s="160"/>
      <c r="J1192" s="317"/>
      <c r="V1192" s="318"/>
      <c r="W1192" s="318"/>
      <c r="X1192" s="318"/>
      <c r="Y1192" s="318"/>
      <c r="Z1192" s="318"/>
      <c r="AA1192" s="318"/>
    </row>
    <row r="1193" spans="1:27" ht="15.75" x14ac:dyDescent="0.25">
      <c r="A1193" s="218"/>
      <c r="B1193" s="218"/>
      <c r="C1193" s="326" t="s">
        <v>794</v>
      </c>
      <c r="D1193" s="218"/>
      <c r="E1193" s="327" t="s">
        <v>795</v>
      </c>
      <c r="F1193" s="327">
        <v>5</v>
      </c>
      <c r="G1193" s="327">
        <v>2</v>
      </c>
      <c r="H1193" s="327" t="s">
        <v>796</v>
      </c>
      <c r="I1193" s="160"/>
      <c r="J1193" s="317"/>
      <c r="V1193" s="318"/>
      <c r="W1193" s="318"/>
      <c r="X1193" s="318"/>
      <c r="Y1193" s="318"/>
      <c r="Z1193" s="318"/>
      <c r="AA1193" s="318"/>
    </row>
    <row r="1194" spans="1:27" ht="15.75" x14ac:dyDescent="0.25">
      <c r="A1194" s="218"/>
      <c r="B1194" s="218"/>
      <c r="C1194" s="326" t="s">
        <v>797</v>
      </c>
      <c r="D1194" s="218"/>
      <c r="E1194" s="327" t="s">
        <v>795</v>
      </c>
      <c r="F1194" s="327">
        <v>6</v>
      </c>
      <c r="G1194" s="327">
        <v>2</v>
      </c>
      <c r="H1194" s="327" t="s">
        <v>796</v>
      </c>
      <c r="I1194" s="160"/>
      <c r="J1194" s="317"/>
      <c r="V1194" s="318"/>
      <c r="W1194" s="318"/>
      <c r="X1194" s="318"/>
      <c r="Y1194" s="318"/>
      <c r="Z1194" s="318"/>
      <c r="AA1194" s="318"/>
    </row>
    <row r="1195" spans="1:27" ht="15.75" x14ac:dyDescent="0.25">
      <c r="A1195" s="218"/>
      <c r="B1195" s="218"/>
      <c r="C1195" s="326" t="s">
        <v>798</v>
      </c>
      <c r="D1195" s="218"/>
      <c r="E1195" s="327" t="s">
        <v>795</v>
      </c>
      <c r="F1195" s="327">
        <v>7</v>
      </c>
      <c r="G1195" s="327">
        <v>4</v>
      </c>
      <c r="H1195" s="327" t="s">
        <v>796</v>
      </c>
      <c r="I1195" s="160"/>
      <c r="J1195" s="317"/>
      <c r="V1195" s="318"/>
      <c r="W1195" s="318"/>
      <c r="X1195" s="318"/>
      <c r="Y1195" s="318"/>
      <c r="Z1195" s="318"/>
      <c r="AA1195" s="318"/>
    </row>
    <row r="1196" spans="1:27" ht="15.75" x14ac:dyDescent="0.25">
      <c r="A1196" s="218"/>
      <c r="B1196" s="218"/>
      <c r="C1196" s="326" t="s">
        <v>799</v>
      </c>
      <c r="D1196" s="218"/>
      <c r="E1196" s="327" t="s">
        <v>795</v>
      </c>
      <c r="F1196" s="327">
        <v>8</v>
      </c>
      <c r="G1196" s="327">
        <v>5</v>
      </c>
      <c r="H1196" s="327" t="s">
        <v>796</v>
      </c>
      <c r="I1196" s="160"/>
      <c r="J1196" s="317"/>
      <c r="V1196" s="318"/>
      <c r="W1196" s="318"/>
      <c r="X1196" s="318"/>
      <c r="Y1196" s="318"/>
      <c r="Z1196" s="318"/>
      <c r="AA1196" s="318"/>
    </row>
    <row r="1197" spans="1:27" ht="15.75" x14ac:dyDescent="0.25">
      <c r="A1197" s="218"/>
      <c r="B1197" s="218"/>
      <c r="C1197" s="326" t="s">
        <v>800</v>
      </c>
      <c r="D1197" s="218"/>
      <c r="E1197" s="327" t="s">
        <v>795</v>
      </c>
      <c r="F1197" s="327">
        <v>9</v>
      </c>
      <c r="G1197" s="327">
        <v>7</v>
      </c>
      <c r="H1197" s="327" t="s">
        <v>796</v>
      </c>
      <c r="I1197" s="160"/>
      <c r="J1197" s="317"/>
      <c r="V1197" s="318"/>
      <c r="W1197" s="318"/>
      <c r="X1197" s="318"/>
      <c r="Y1197" s="318"/>
      <c r="Z1197" s="318"/>
      <c r="AA1197" s="318"/>
    </row>
    <row r="1198" spans="1:27" ht="15.75" x14ac:dyDescent="0.25">
      <c r="A1198" s="218"/>
      <c r="B1198" s="218"/>
      <c r="C1198" s="326" t="s">
        <v>801</v>
      </c>
      <c r="D1198" s="218"/>
      <c r="E1198" s="327" t="s">
        <v>795</v>
      </c>
      <c r="F1198" s="327">
        <v>10</v>
      </c>
      <c r="G1198" s="327">
        <v>8</v>
      </c>
      <c r="H1198" s="327" t="s">
        <v>796</v>
      </c>
      <c r="I1198" s="160"/>
      <c r="J1198" s="317"/>
      <c r="V1198" s="318"/>
      <c r="W1198" s="318"/>
      <c r="X1198" s="318"/>
      <c r="Y1198" s="318"/>
      <c r="Z1198" s="318"/>
      <c r="AA1198" s="318"/>
    </row>
    <row r="1199" spans="1:27" x14ac:dyDescent="0.25">
      <c r="A1199" s="218"/>
      <c r="B1199" s="218"/>
      <c r="C1199" s="218"/>
      <c r="D1199" s="218"/>
      <c r="E1199" s="218"/>
      <c r="F1199" s="218"/>
      <c r="G1199" s="218"/>
      <c r="H1199" s="218"/>
      <c r="I1199" s="160"/>
      <c r="J1199" s="317"/>
      <c r="V1199" s="318"/>
      <c r="W1199" s="318"/>
      <c r="X1199" s="318"/>
      <c r="Y1199" s="318"/>
      <c r="Z1199" s="318"/>
      <c r="AA1199" s="318"/>
    </row>
    <row r="1200" spans="1:27" x14ac:dyDescent="0.25">
      <c r="A1200" s="218"/>
      <c r="B1200" s="218"/>
      <c r="C1200" s="218"/>
      <c r="D1200" s="218"/>
      <c r="E1200" s="218"/>
      <c r="F1200" s="218"/>
      <c r="G1200" s="218"/>
      <c r="H1200" s="218"/>
      <c r="I1200" s="160"/>
      <c r="J1200" s="317"/>
      <c r="V1200" s="318"/>
      <c r="W1200" s="318"/>
      <c r="X1200" s="318"/>
      <c r="Y1200" s="318"/>
      <c r="Z1200" s="318"/>
      <c r="AA1200" s="318"/>
    </row>
    <row r="1201" spans="1:27" x14ac:dyDescent="0.25">
      <c r="A1201" s="218"/>
      <c r="B1201" s="218"/>
      <c r="C1201" s="218"/>
      <c r="D1201" s="218"/>
      <c r="E1201" s="218"/>
      <c r="F1201" s="218"/>
      <c r="G1201" s="218"/>
      <c r="H1201" s="218"/>
      <c r="I1201" s="160"/>
      <c r="J1201" s="317"/>
      <c r="V1201" s="318"/>
      <c r="W1201" s="318"/>
      <c r="X1201" s="318"/>
      <c r="Y1201" s="318"/>
      <c r="Z1201" s="318"/>
      <c r="AA1201" s="318"/>
    </row>
    <row r="1202" spans="1:27" ht="18.75" x14ac:dyDescent="0.3">
      <c r="A1202" s="218"/>
      <c r="B1202" s="218"/>
      <c r="C1202" s="324" t="s">
        <v>102</v>
      </c>
      <c r="D1202" s="218"/>
      <c r="E1202" s="232" t="s">
        <v>109</v>
      </c>
      <c r="F1202" s="256" t="s">
        <v>43</v>
      </c>
      <c r="G1202" s="257" t="s">
        <v>44</v>
      </c>
      <c r="H1202" s="325" t="s">
        <v>793</v>
      </c>
      <c r="I1202" s="160"/>
      <c r="J1202" s="317"/>
      <c r="V1202" s="318"/>
      <c r="W1202" s="318"/>
      <c r="X1202" s="318"/>
      <c r="Y1202" s="318"/>
      <c r="Z1202" s="318"/>
      <c r="AA1202" s="318"/>
    </row>
    <row r="1203" spans="1:27" ht="15.75" x14ac:dyDescent="0.25">
      <c r="A1203" s="218"/>
      <c r="B1203" s="218"/>
      <c r="C1203" s="326" t="s">
        <v>802</v>
      </c>
      <c r="D1203" s="218"/>
      <c r="E1203" s="328" t="s">
        <v>803</v>
      </c>
      <c r="F1203" s="328">
        <v>6</v>
      </c>
      <c r="G1203" s="328">
        <v>2</v>
      </c>
      <c r="H1203" s="328" t="s">
        <v>796</v>
      </c>
      <c r="I1203" s="160"/>
      <c r="J1203" s="317"/>
      <c r="V1203" s="318"/>
      <c r="W1203" s="318"/>
      <c r="X1203" s="318"/>
      <c r="Y1203" s="318"/>
      <c r="Z1203" s="318"/>
      <c r="AA1203" s="318"/>
    </row>
    <row r="1204" spans="1:27" ht="15.75" x14ac:dyDescent="0.25">
      <c r="A1204" s="218"/>
      <c r="B1204" s="218"/>
      <c r="C1204" s="326" t="s">
        <v>804</v>
      </c>
      <c r="D1204" s="218"/>
      <c r="E1204" s="328" t="s">
        <v>803</v>
      </c>
      <c r="F1204" s="328">
        <v>6</v>
      </c>
      <c r="G1204" s="328">
        <v>3</v>
      </c>
      <c r="H1204" s="328" t="s">
        <v>805</v>
      </c>
      <c r="I1204" s="160"/>
      <c r="J1204" s="317"/>
      <c r="V1204" s="318"/>
      <c r="W1204" s="318"/>
      <c r="X1204" s="318"/>
      <c r="Y1204" s="318"/>
      <c r="Z1204" s="318"/>
      <c r="AA1204" s="318"/>
    </row>
    <row r="1205" spans="1:27" ht="15.75" x14ac:dyDescent="0.25">
      <c r="A1205" s="218"/>
      <c r="B1205" s="218"/>
      <c r="C1205" s="326" t="s">
        <v>806</v>
      </c>
      <c r="D1205" s="218"/>
      <c r="E1205" s="328" t="s">
        <v>803</v>
      </c>
      <c r="F1205" s="328">
        <v>6</v>
      </c>
      <c r="G1205" s="328">
        <v>6</v>
      </c>
      <c r="H1205" s="328" t="s">
        <v>807</v>
      </c>
      <c r="I1205" s="160"/>
      <c r="J1205" s="317"/>
      <c r="V1205" s="318"/>
      <c r="W1205" s="318"/>
      <c r="X1205" s="318"/>
      <c r="Y1205" s="318"/>
      <c r="Z1205" s="318"/>
      <c r="AA1205" s="318"/>
    </row>
    <row r="1206" spans="1:27" ht="15.75" x14ac:dyDescent="0.25">
      <c r="A1206" s="218"/>
      <c r="B1206" s="218"/>
      <c r="C1206" s="326" t="s">
        <v>808</v>
      </c>
      <c r="D1206" s="218"/>
      <c r="E1206" s="328" t="s">
        <v>803</v>
      </c>
      <c r="F1206" s="328">
        <v>7</v>
      </c>
      <c r="G1206" s="328">
        <v>2</v>
      </c>
      <c r="H1206" s="328" t="s">
        <v>796</v>
      </c>
      <c r="I1206" s="160"/>
      <c r="J1206" s="317"/>
      <c r="V1206" s="318"/>
      <c r="W1206" s="318"/>
      <c r="X1206" s="318"/>
      <c r="Y1206" s="318"/>
      <c r="Z1206" s="318"/>
      <c r="AA1206" s="318"/>
    </row>
    <row r="1207" spans="1:27" ht="15.75" x14ac:dyDescent="0.25">
      <c r="A1207" s="218"/>
      <c r="B1207" s="218"/>
      <c r="C1207" s="326" t="s">
        <v>809</v>
      </c>
      <c r="D1207" s="218"/>
      <c r="E1207" s="328" t="s">
        <v>803</v>
      </c>
      <c r="F1207" s="328">
        <v>7</v>
      </c>
      <c r="G1207" s="328">
        <v>2</v>
      </c>
      <c r="H1207" s="328" t="s">
        <v>810</v>
      </c>
      <c r="I1207" s="160"/>
      <c r="J1207" s="317"/>
      <c r="V1207" s="318"/>
      <c r="W1207" s="318"/>
      <c r="X1207" s="318"/>
      <c r="Y1207" s="318"/>
      <c r="Z1207" s="318"/>
      <c r="AA1207" s="318"/>
    </row>
    <row r="1208" spans="1:27" ht="15.75" x14ac:dyDescent="0.25">
      <c r="A1208" s="218"/>
      <c r="B1208" s="218"/>
      <c r="C1208" s="326" t="s">
        <v>811</v>
      </c>
      <c r="D1208" s="218"/>
      <c r="E1208" s="328" t="s">
        <v>803</v>
      </c>
      <c r="F1208" s="328">
        <v>7</v>
      </c>
      <c r="G1208" s="328">
        <v>4</v>
      </c>
      <c r="H1208" s="328" t="s">
        <v>805</v>
      </c>
      <c r="I1208" s="160"/>
      <c r="J1208" s="317"/>
      <c r="V1208" s="318"/>
      <c r="W1208" s="318"/>
      <c r="X1208" s="318"/>
      <c r="Y1208" s="318"/>
      <c r="Z1208" s="318"/>
      <c r="AA1208" s="318"/>
    </row>
    <row r="1209" spans="1:27" ht="15.75" x14ac:dyDescent="0.25">
      <c r="A1209" s="218"/>
      <c r="B1209" s="218"/>
      <c r="C1209" s="326" t="s">
        <v>812</v>
      </c>
      <c r="D1209" s="218"/>
      <c r="E1209" s="328" t="s">
        <v>803</v>
      </c>
      <c r="F1209" s="328">
        <v>7</v>
      </c>
      <c r="G1209" s="328">
        <v>5</v>
      </c>
      <c r="H1209" s="328" t="s">
        <v>813</v>
      </c>
      <c r="I1209" s="160"/>
      <c r="J1209" s="317"/>
      <c r="V1209" s="318"/>
      <c r="W1209" s="318"/>
      <c r="X1209" s="318"/>
      <c r="Y1209" s="318"/>
      <c r="Z1209" s="318"/>
      <c r="AA1209" s="318"/>
    </row>
    <row r="1210" spans="1:27" ht="15.75" x14ac:dyDescent="0.25">
      <c r="A1210" s="218"/>
      <c r="B1210" s="218"/>
      <c r="C1210" s="326" t="s">
        <v>814</v>
      </c>
      <c r="D1210" s="218"/>
      <c r="E1210" s="328" t="s">
        <v>803</v>
      </c>
      <c r="F1210" s="328">
        <v>7</v>
      </c>
      <c r="G1210" s="328">
        <v>12</v>
      </c>
      <c r="H1210" s="328" t="s">
        <v>807</v>
      </c>
      <c r="I1210" s="160"/>
      <c r="J1210" s="317"/>
      <c r="V1210" s="318"/>
      <c r="W1210" s="318"/>
      <c r="X1210" s="318"/>
      <c r="Y1210" s="318"/>
      <c r="Z1210" s="318"/>
      <c r="AA1210" s="318"/>
    </row>
    <row r="1211" spans="1:27" x14ac:dyDescent="0.25">
      <c r="A1211" s="218"/>
      <c r="B1211" s="218"/>
      <c r="C1211" s="218"/>
      <c r="D1211" s="218"/>
      <c r="E1211" s="218"/>
      <c r="F1211" s="218"/>
      <c r="G1211" s="218"/>
      <c r="H1211" s="218"/>
      <c r="I1211" s="160"/>
      <c r="J1211" s="317"/>
      <c r="V1211" s="318"/>
      <c r="W1211" s="318"/>
      <c r="X1211" s="318"/>
      <c r="Y1211" s="318"/>
      <c r="Z1211" s="318"/>
      <c r="AA1211" s="318"/>
    </row>
    <row r="1212" spans="1:27" x14ac:dyDescent="0.25">
      <c r="A1212" s="218"/>
      <c r="B1212" s="218"/>
      <c r="C1212" s="218"/>
      <c r="D1212" s="218"/>
      <c r="E1212" s="218"/>
      <c r="F1212" s="218"/>
      <c r="G1212" s="218"/>
      <c r="H1212" s="218"/>
      <c r="I1212" s="160"/>
      <c r="J1212" s="317"/>
      <c r="V1212" s="318"/>
      <c r="W1212" s="318"/>
      <c r="X1212" s="318"/>
      <c r="Y1212" s="318"/>
      <c r="Z1212" s="318"/>
      <c r="AA1212" s="318"/>
    </row>
    <row r="1213" spans="1:27" x14ac:dyDescent="0.25">
      <c r="A1213" s="218"/>
      <c r="B1213" s="218"/>
      <c r="C1213" s="218"/>
      <c r="D1213" s="218"/>
      <c r="E1213" s="218"/>
      <c r="F1213" s="218"/>
      <c r="G1213" s="218"/>
      <c r="H1213" s="218"/>
      <c r="I1213" s="160"/>
      <c r="J1213" s="317"/>
      <c r="V1213" s="318"/>
      <c r="W1213" s="318"/>
      <c r="X1213" s="318"/>
      <c r="Y1213" s="318"/>
      <c r="Z1213" s="318"/>
      <c r="AA1213" s="318"/>
    </row>
    <row r="1214" spans="1:27" ht="18.75" x14ac:dyDescent="0.3">
      <c r="A1214" s="218"/>
      <c r="B1214" s="218"/>
      <c r="C1214" s="324" t="s">
        <v>102</v>
      </c>
      <c r="D1214" s="218"/>
      <c r="E1214" s="232" t="s">
        <v>109</v>
      </c>
      <c r="F1214" s="256" t="s">
        <v>43</v>
      </c>
      <c r="G1214" s="257" t="s">
        <v>44</v>
      </c>
      <c r="H1214" s="325" t="s">
        <v>793</v>
      </c>
      <c r="I1214" s="160"/>
      <c r="J1214" s="317"/>
      <c r="V1214" s="318"/>
      <c r="W1214" s="318"/>
      <c r="X1214" s="318"/>
      <c r="Y1214" s="318"/>
      <c r="Z1214" s="318"/>
      <c r="AA1214" s="318"/>
    </row>
    <row r="1215" spans="1:27" ht="15.75" x14ac:dyDescent="0.25">
      <c r="A1215" s="218"/>
      <c r="B1215" s="218"/>
      <c r="C1215" s="326" t="s">
        <v>815</v>
      </c>
      <c r="D1215" s="218"/>
      <c r="E1215" s="327" t="s">
        <v>816</v>
      </c>
      <c r="F1215" s="327">
        <v>6</v>
      </c>
      <c r="G1215" s="327">
        <v>3</v>
      </c>
      <c r="H1215" s="327" t="s">
        <v>813</v>
      </c>
      <c r="I1215" s="160"/>
      <c r="J1215" s="317"/>
      <c r="V1215" s="318"/>
      <c r="W1215" s="318"/>
      <c r="X1215" s="318"/>
      <c r="Y1215" s="318"/>
      <c r="Z1215" s="318"/>
      <c r="AA1215" s="318"/>
    </row>
    <row r="1216" spans="1:27" ht="15.75" x14ac:dyDescent="0.25">
      <c r="A1216" s="218"/>
      <c r="B1216" s="218"/>
      <c r="C1216" s="326" t="s">
        <v>817</v>
      </c>
      <c r="D1216" s="218"/>
      <c r="E1216" s="327" t="s">
        <v>816</v>
      </c>
      <c r="F1216" s="327">
        <v>6</v>
      </c>
      <c r="G1216" s="327">
        <v>4</v>
      </c>
      <c r="H1216" s="327" t="s">
        <v>807</v>
      </c>
      <c r="I1216" s="160"/>
      <c r="J1216" s="317"/>
      <c r="V1216" s="318"/>
      <c r="W1216" s="318"/>
      <c r="X1216" s="318"/>
      <c r="Y1216" s="318"/>
      <c r="Z1216" s="318"/>
      <c r="AA1216" s="318"/>
    </row>
    <row r="1217" spans="1:27" ht="15.75" x14ac:dyDescent="0.25">
      <c r="A1217" s="218"/>
      <c r="B1217" s="218"/>
      <c r="C1217" s="326" t="s">
        <v>818</v>
      </c>
      <c r="D1217" s="218"/>
      <c r="E1217" s="327" t="s">
        <v>816</v>
      </c>
      <c r="F1217" s="327">
        <v>6</v>
      </c>
      <c r="G1217" s="327">
        <v>5</v>
      </c>
      <c r="H1217" s="327" t="s">
        <v>819</v>
      </c>
      <c r="I1217" s="160"/>
      <c r="J1217" s="317"/>
      <c r="V1217" s="318"/>
      <c r="W1217" s="318"/>
      <c r="X1217" s="318"/>
      <c r="Y1217" s="318"/>
      <c r="Z1217" s="318"/>
      <c r="AA1217" s="318"/>
    </row>
    <row r="1218" spans="1:27" ht="15.75" x14ac:dyDescent="0.25">
      <c r="A1218" s="218"/>
      <c r="B1218" s="218"/>
      <c r="C1218" s="326" t="s">
        <v>820</v>
      </c>
      <c r="D1218" s="218"/>
      <c r="E1218" s="327" t="s">
        <v>816</v>
      </c>
      <c r="F1218" s="327">
        <v>7</v>
      </c>
      <c r="G1218" s="327">
        <v>2</v>
      </c>
      <c r="H1218" s="327" t="s">
        <v>796</v>
      </c>
      <c r="I1218" s="160"/>
      <c r="J1218" s="317"/>
      <c r="V1218" s="318"/>
      <c r="W1218" s="318"/>
      <c r="X1218" s="318"/>
      <c r="Y1218" s="318"/>
      <c r="Z1218" s="318"/>
      <c r="AA1218" s="318"/>
    </row>
    <row r="1219" spans="1:27" ht="15.75" x14ac:dyDescent="0.25">
      <c r="A1219" s="218"/>
      <c r="B1219" s="218"/>
      <c r="C1219" s="326" t="s">
        <v>821</v>
      </c>
      <c r="D1219" s="218"/>
      <c r="E1219" s="327" t="s">
        <v>816</v>
      </c>
      <c r="F1219" s="327">
        <v>7</v>
      </c>
      <c r="G1219" s="327">
        <v>3</v>
      </c>
      <c r="H1219" s="327" t="s">
        <v>813</v>
      </c>
      <c r="I1219" s="160"/>
      <c r="J1219" s="317"/>
      <c r="V1219" s="318"/>
      <c r="W1219" s="318"/>
      <c r="X1219" s="318"/>
      <c r="Y1219" s="318"/>
      <c r="Z1219" s="318"/>
      <c r="AA1219" s="318"/>
    </row>
    <row r="1220" spans="1:27" ht="15.75" x14ac:dyDescent="0.25">
      <c r="A1220" s="218"/>
      <c r="B1220" s="218"/>
      <c r="C1220" s="326" t="s">
        <v>822</v>
      </c>
      <c r="D1220" s="218"/>
      <c r="E1220" s="327" t="s">
        <v>816</v>
      </c>
      <c r="F1220" s="327">
        <v>7</v>
      </c>
      <c r="G1220" s="327">
        <v>3</v>
      </c>
      <c r="H1220" s="327" t="s">
        <v>805</v>
      </c>
      <c r="I1220" s="160"/>
      <c r="J1220" s="317"/>
      <c r="V1220" s="318"/>
      <c r="W1220" s="318"/>
      <c r="X1220" s="318"/>
      <c r="Y1220" s="318"/>
      <c r="Z1220" s="318"/>
      <c r="AA1220" s="318"/>
    </row>
    <row r="1221" spans="1:27" ht="15.75" x14ac:dyDescent="0.25">
      <c r="A1221" s="218"/>
      <c r="B1221" s="218"/>
      <c r="C1221" s="326" t="s">
        <v>823</v>
      </c>
      <c r="D1221" s="218"/>
      <c r="E1221" s="327" t="s">
        <v>816</v>
      </c>
      <c r="F1221" s="327">
        <v>7</v>
      </c>
      <c r="G1221" s="327">
        <v>3</v>
      </c>
      <c r="H1221" s="327" t="s">
        <v>824</v>
      </c>
      <c r="I1221" s="160"/>
      <c r="J1221" s="317"/>
      <c r="V1221" s="318"/>
      <c r="W1221" s="318"/>
      <c r="X1221" s="318"/>
      <c r="Y1221" s="318"/>
      <c r="Z1221" s="318"/>
      <c r="AA1221" s="318"/>
    </row>
    <row r="1222" spans="1:27" ht="15.75" x14ac:dyDescent="0.25">
      <c r="A1222" s="218"/>
      <c r="B1222" s="218"/>
      <c r="C1222" s="326" t="s">
        <v>825</v>
      </c>
      <c r="D1222" s="218"/>
      <c r="E1222" s="327" t="s">
        <v>816</v>
      </c>
      <c r="F1222" s="327">
        <v>7</v>
      </c>
      <c r="G1222" s="327">
        <v>5</v>
      </c>
      <c r="H1222" s="327" t="s">
        <v>807</v>
      </c>
      <c r="I1222" s="160"/>
      <c r="J1222" s="317"/>
      <c r="V1222" s="318"/>
      <c r="W1222" s="318"/>
      <c r="X1222" s="318"/>
      <c r="Y1222" s="318"/>
      <c r="Z1222" s="318"/>
      <c r="AA1222" s="318"/>
    </row>
    <row r="1223" spans="1:27" ht="15.75" x14ac:dyDescent="0.25">
      <c r="A1223" s="218"/>
      <c r="B1223" s="218"/>
      <c r="C1223" s="326" t="s">
        <v>826</v>
      </c>
      <c r="D1223" s="218"/>
      <c r="E1223" s="327" t="s">
        <v>816</v>
      </c>
      <c r="F1223" s="327">
        <v>7</v>
      </c>
      <c r="G1223" s="327">
        <v>9</v>
      </c>
      <c r="H1223" s="327" t="s">
        <v>819</v>
      </c>
      <c r="I1223" s="160"/>
      <c r="J1223" s="317"/>
      <c r="V1223" s="318"/>
      <c r="W1223" s="318"/>
      <c r="X1223" s="318"/>
      <c r="Y1223" s="318"/>
      <c r="Z1223" s="318"/>
      <c r="AA1223" s="318"/>
    </row>
    <row r="1224" spans="1:27" ht="15.75" x14ac:dyDescent="0.25">
      <c r="A1224" s="218"/>
      <c r="B1224" s="218"/>
      <c r="C1224" s="326" t="s">
        <v>827</v>
      </c>
      <c r="D1224" s="218"/>
      <c r="E1224" s="327" t="s">
        <v>816</v>
      </c>
      <c r="F1224" s="327">
        <v>8</v>
      </c>
      <c r="G1224" s="327">
        <v>2</v>
      </c>
      <c r="H1224" s="327" t="s">
        <v>796</v>
      </c>
      <c r="I1224" s="160"/>
      <c r="J1224" s="317"/>
      <c r="M1224" s="318"/>
      <c r="N1224" s="318"/>
      <c r="O1224" s="318"/>
      <c r="P1224" s="318"/>
      <c r="Q1224" s="318"/>
      <c r="R1224" s="318"/>
      <c r="S1224" s="318"/>
      <c r="T1224" s="318"/>
      <c r="U1224" s="318"/>
      <c r="V1224" s="318"/>
      <c r="W1224" s="318"/>
      <c r="X1224" s="318"/>
      <c r="Y1224" s="318"/>
      <c r="Z1224" s="318"/>
      <c r="AA1224" s="318"/>
    </row>
    <row r="1225" spans="1:27" ht="15.75" x14ac:dyDescent="0.25">
      <c r="A1225" s="218"/>
      <c r="B1225" s="218"/>
      <c r="C1225" s="326" t="s">
        <v>828</v>
      </c>
      <c r="D1225" s="218"/>
      <c r="E1225" s="327" t="s">
        <v>816</v>
      </c>
      <c r="F1225" s="327">
        <v>8</v>
      </c>
      <c r="G1225" s="327">
        <v>2</v>
      </c>
      <c r="H1225" s="327" t="s">
        <v>810</v>
      </c>
      <c r="I1225" s="160"/>
      <c r="J1225" s="317"/>
      <c r="M1225" s="318"/>
      <c r="N1225" s="318"/>
      <c r="O1225" s="318"/>
      <c r="P1225" s="318"/>
      <c r="Q1225" s="318"/>
      <c r="R1225" s="318"/>
      <c r="S1225" s="318"/>
      <c r="T1225" s="318"/>
      <c r="U1225" s="318"/>
      <c r="V1225" s="318"/>
      <c r="W1225" s="318"/>
      <c r="X1225" s="318"/>
      <c r="Y1225" s="318"/>
      <c r="Z1225" s="318"/>
      <c r="AA1225" s="318"/>
    </row>
    <row r="1226" spans="1:27" ht="15.75" x14ac:dyDescent="0.25">
      <c r="A1226" s="218"/>
      <c r="B1226" s="218"/>
      <c r="C1226" s="326" t="s">
        <v>829</v>
      </c>
      <c r="D1226" s="218"/>
      <c r="E1226" s="327" t="s">
        <v>816</v>
      </c>
      <c r="F1226" s="327">
        <v>8</v>
      </c>
      <c r="G1226" s="327">
        <v>2</v>
      </c>
      <c r="H1226" s="327" t="s">
        <v>830</v>
      </c>
      <c r="I1226" s="160"/>
      <c r="J1226" s="317"/>
      <c r="M1226" s="318"/>
      <c r="N1226" s="318"/>
      <c r="O1226" s="318"/>
      <c r="P1226" s="318"/>
      <c r="Q1226" s="318"/>
      <c r="R1226" s="318"/>
      <c r="S1226" s="318"/>
      <c r="T1226" s="318"/>
      <c r="U1226" s="318"/>
      <c r="V1226" s="318"/>
      <c r="W1226" s="318"/>
      <c r="X1226" s="318"/>
      <c r="Y1226" s="318"/>
      <c r="Z1226" s="318"/>
      <c r="AA1226" s="318"/>
    </row>
    <row r="1227" spans="1:27" ht="15.75" x14ac:dyDescent="0.25">
      <c r="A1227" s="218"/>
      <c r="B1227" s="218"/>
      <c r="C1227" s="326" t="s">
        <v>831</v>
      </c>
      <c r="D1227" s="218"/>
      <c r="E1227" s="327" t="s">
        <v>816</v>
      </c>
      <c r="F1227" s="327">
        <v>8</v>
      </c>
      <c r="G1227" s="327">
        <v>3</v>
      </c>
      <c r="H1227" s="327" t="s">
        <v>805</v>
      </c>
      <c r="I1227" s="218"/>
      <c r="J1227" s="317"/>
      <c r="M1227" s="318"/>
      <c r="N1227" s="318"/>
      <c r="O1227" s="318"/>
      <c r="P1227" s="318"/>
      <c r="Q1227" s="318"/>
      <c r="R1227" s="318"/>
      <c r="S1227" s="318"/>
      <c r="T1227" s="318"/>
      <c r="U1227" s="318"/>
      <c r="V1227" s="318"/>
      <c r="W1227" s="318"/>
      <c r="X1227" s="318"/>
      <c r="Y1227" s="318"/>
      <c r="Z1227" s="318"/>
      <c r="AA1227" s="318"/>
    </row>
    <row r="1228" spans="1:27" ht="15.75" x14ac:dyDescent="0.25">
      <c r="A1228" s="218"/>
      <c r="B1228" s="218"/>
      <c r="C1228" s="326" t="s">
        <v>832</v>
      </c>
      <c r="D1228" s="218"/>
      <c r="E1228" s="327" t="s">
        <v>816</v>
      </c>
      <c r="F1228" s="327">
        <v>8</v>
      </c>
      <c r="G1228" s="327">
        <v>4</v>
      </c>
      <c r="H1228" s="327" t="s">
        <v>813</v>
      </c>
      <c r="I1228" s="218"/>
      <c r="J1228" s="317"/>
      <c r="M1228" s="318"/>
      <c r="N1228" s="318"/>
      <c r="O1228" s="318"/>
      <c r="P1228" s="318"/>
      <c r="Q1228" s="318"/>
      <c r="R1228" s="318"/>
      <c r="S1228" s="318"/>
      <c r="T1228" s="318"/>
      <c r="U1228" s="318"/>
      <c r="V1228" s="318"/>
      <c r="W1228" s="318"/>
      <c r="X1228" s="318"/>
      <c r="Y1228" s="318"/>
      <c r="Z1228" s="318"/>
      <c r="AA1228" s="318"/>
    </row>
    <row r="1229" spans="1:27" ht="15.75" x14ac:dyDescent="0.25">
      <c r="A1229" s="218"/>
      <c r="B1229" s="218"/>
      <c r="C1229" s="326" t="s">
        <v>833</v>
      </c>
      <c r="D1229" s="218"/>
      <c r="E1229" s="327" t="s">
        <v>816</v>
      </c>
      <c r="F1229" s="327">
        <v>8</v>
      </c>
      <c r="G1229" s="327">
        <v>5</v>
      </c>
      <c r="H1229" s="327" t="s">
        <v>824</v>
      </c>
      <c r="I1229" s="218"/>
      <c r="J1229" s="317"/>
      <c r="M1229" s="318"/>
      <c r="N1229" s="318"/>
      <c r="O1229" s="318"/>
      <c r="P1229" s="318"/>
      <c r="Q1229" s="318"/>
      <c r="R1229" s="318"/>
      <c r="S1229" s="318"/>
      <c r="T1229" s="318"/>
      <c r="U1229" s="318"/>
      <c r="V1229" s="318"/>
      <c r="W1229" s="318"/>
      <c r="X1229" s="318"/>
      <c r="Y1229" s="318"/>
      <c r="Z1229" s="318"/>
      <c r="AA1229" s="318"/>
    </row>
    <row r="1230" spans="1:27" ht="15.75" x14ac:dyDescent="0.25">
      <c r="A1230" s="218"/>
      <c r="B1230" s="218"/>
      <c r="C1230" s="326" t="s">
        <v>834</v>
      </c>
      <c r="D1230" s="218"/>
      <c r="E1230" s="327" t="s">
        <v>816</v>
      </c>
      <c r="F1230" s="327">
        <v>8</v>
      </c>
      <c r="G1230" s="327">
        <v>8</v>
      </c>
      <c r="H1230" s="327" t="s">
        <v>807</v>
      </c>
      <c r="I1230" s="218"/>
      <c r="J1230" s="317"/>
      <c r="M1230" s="318"/>
      <c r="N1230" s="318"/>
      <c r="O1230" s="318"/>
      <c r="P1230" s="318"/>
      <c r="Q1230" s="318"/>
      <c r="R1230" s="318"/>
      <c r="S1230" s="318"/>
      <c r="T1230" s="318"/>
      <c r="U1230" s="318"/>
      <c r="V1230" s="318"/>
      <c r="W1230" s="318"/>
      <c r="X1230" s="318"/>
      <c r="Y1230" s="318"/>
      <c r="Z1230" s="318"/>
      <c r="AA1230" s="318"/>
    </row>
    <row r="1231" spans="1:27" x14ac:dyDescent="0.25">
      <c r="A1231" s="218"/>
      <c r="B1231" s="218"/>
      <c r="C1231" s="218"/>
      <c r="D1231" s="218"/>
      <c r="E1231" s="218"/>
      <c r="F1231" s="218"/>
      <c r="G1231" s="218"/>
      <c r="H1231" s="218"/>
      <c r="I1231" s="218"/>
      <c r="J1231" s="317"/>
      <c r="M1231" s="318"/>
      <c r="N1231" s="318"/>
      <c r="O1231" s="318"/>
      <c r="P1231" s="318"/>
      <c r="Q1231" s="318"/>
      <c r="R1231" s="318"/>
      <c r="S1231" s="318"/>
      <c r="T1231" s="318"/>
      <c r="U1231" s="318"/>
      <c r="V1231" s="318"/>
      <c r="W1231" s="318"/>
      <c r="X1231" s="318"/>
      <c r="Y1231" s="318"/>
      <c r="Z1231" s="318"/>
      <c r="AA1231" s="318"/>
    </row>
    <row r="1232" spans="1:27" x14ac:dyDescent="0.25">
      <c r="A1232" s="218"/>
      <c r="B1232" s="218"/>
      <c r="C1232" s="218"/>
      <c r="D1232" s="218"/>
      <c r="E1232" s="218"/>
      <c r="F1232" s="218"/>
      <c r="G1232" s="218"/>
      <c r="H1232" s="218"/>
      <c r="I1232" s="218"/>
      <c r="J1232" s="317"/>
      <c r="M1232" s="318"/>
      <c r="N1232" s="318"/>
      <c r="O1232" s="318"/>
      <c r="P1232" s="318"/>
      <c r="Q1232" s="318"/>
      <c r="R1232" s="318"/>
      <c r="S1232" s="318"/>
      <c r="T1232" s="318"/>
      <c r="U1232" s="318"/>
      <c r="V1232" s="318"/>
      <c r="W1232" s="318"/>
      <c r="X1232" s="318"/>
      <c r="Y1232" s="318"/>
      <c r="Z1232" s="318"/>
      <c r="AA1232" s="318"/>
    </row>
    <row r="1233" spans="1:27" ht="18.75" x14ac:dyDescent="0.3">
      <c r="A1233" s="218"/>
      <c r="B1233" s="218"/>
      <c r="C1233" s="324" t="s">
        <v>102</v>
      </c>
      <c r="D1233" s="218"/>
      <c r="E1233" s="232" t="s">
        <v>109</v>
      </c>
      <c r="F1233" s="256" t="s">
        <v>43</v>
      </c>
      <c r="G1233" s="257" t="s">
        <v>44</v>
      </c>
      <c r="H1233" s="325" t="s">
        <v>793</v>
      </c>
      <c r="I1233" s="218"/>
      <c r="J1233" s="317"/>
      <c r="M1233" s="318"/>
      <c r="N1233" s="318"/>
      <c r="O1233" s="318"/>
      <c r="P1233" s="318"/>
      <c r="Q1233" s="318"/>
      <c r="R1233" s="318"/>
      <c r="S1233" s="318"/>
      <c r="T1233" s="318"/>
      <c r="U1233" s="318"/>
      <c r="V1233" s="318"/>
      <c r="W1233" s="318"/>
      <c r="X1233" s="318"/>
      <c r="Y1233" s="318"/>
      <c r="Z1233" s="318"/>
      <c r="AA1233" s="318"/>
    </row>
    <row r="1234" spans="1:27" ht="15.75" x14ac:dyDescent="0.25">
      <c r="A1234" s="218"/>
      <c r="B1234" s="218"/>
      <c r="C1234" s="326" t="s">
        <v>835</v>
      </c>
      <c r="D1234" s="218"/>
      <c r="E1234" s="328" t="s">
        <v>429</v>
      </c>
      <c r="F1234" s="328">
        <v>7</v>
      </c>
      <c r="G1234" s="328">
        <v>5</v>
      </c>
      <c r="H1234" s="328" t="s">
        <v>819</v>
      </c>
      <c r="I1234" s="218"/>
      <c r="J1234" s="317"/>
      <c r="M1234" s="318"/>
      <c r="N1234" s="318"/>
      <c r="O1234" s="318"/>
      <c r="P1234" s="318"/>
      <c r="Q1234" s="318"/>
      <c r="R1234" s="318"/>
      <c r="S1234" s="318"/>
      <c r="T1234" s="318"/>
      <c r="U1234" s="318"/>
      <c r="V1234" s="318"/>
      <c r="W1234" s="318"/>
      <c r="X1234" s="318"/>
      <c r="Y1234" s="318"/>
      <c r="Z1234" s="318"/>
      <c r="AA1234" s="318"/>
    </row>
    <row r="1235" spans="1:27" ht="15.75" x14ac:dyDescent="0.25">
      <c r="A1235" s="218"/>
      <c r="B1235" s="218"/>
      <c r="C1235" s="326" t="s">
        <v>836</v>
      </c>
      <c r="D1235" s="218"/>
      <c r="E1235" s="328" t="s">
        <v>429</v>
      </c>
      <c r="F1235" s="328">
        <v>7</v>
      </c>
      <c r="G1235" s="328">
        <v>6</v>
      </c>
      <c r="H1235" s="328" t="s">
        <v>837</v>
      </c>
      <c r="I1235" s="218"/>
      <c r="J1235" s="317"/>
      <c r="M1235" s="318"/>
      <c r="N1235" s="318"/>
      <c r="O1235" s="318"/>
      <c r="P1235" s="318"/>
      <c r="Q1235" s="318"/>
      <c r="R1235" s="318"/>
      <c r="S1235" s="318"/>
      <c r="T1235" s="318"/>
      <c r="U1235" s="318"/>
      <c r="V1235" s="318"/>
      <c r="W1235" s="318"/>
      <c r="X1235" s="318"/>
      <c r="Y1235" s="318"/>
      <c r="Z1235" s="318"/>
      <c r="AA1235" s="318"/>
    </row>
    <row r="1236" spans="1:27" ht="15.75" x14ac:dyDescent="0.25">
      <c r="A1236" s="218"/>
      <c r="B1236" s="218"/>
      <c r="C1236" s="326" t="s">
        <v>838</v>
      </c>
      <c r="D1236" s="218"/>
      <c r="E1236" s="328" t="s">
        <v>429</v>
      </c>
      <c r="F1236" s="328">
        <v>8</v>
      </c>
      <c r="G1236" s="328">
        <v>2</v>
      </c>
      <c r="H1236" s="328" t="s">
        <v>796</v>
      </c>
      <c r="I1236" s="218"/>
      <c r="J1236" s="317"/>
      <c r="M1236" s="318"/>
      <c r="N1236" s="318"/>
      <c r="O1236" s="318"/>
      <c r="P1236" s="318"/>
      <c r="Q1236" s="318"/>
      <c r="R1236" s="318"/>
      <c r="S1236" s="318"/>
      <c r="T1236" s="318"/>
      <c r="U1236" s="318"/>
      <c r="V1236" s="318"/>
      <c r="W1236" s="318"/>
      <c r="X1236" s="318"/>
      <c r="Y1236" s="318"/>
      <c r="Z1236" s="318"/>
      <c r="AA1236" s="318"/>
    </row>
    <row r="1237" spans="1:27" ht="15.75" x14ac:dyDescent="0.25">
      <c r="A1237" s="218"/>
      <c r="B1237" s="218"/>
      <c r="C1237" s="326" t="s">
        <v>839</v>
      </c>
      <c r="D1237" s="218"/>
      <c r="E1237" s="328" t="s">
        <v>429</v>
      </c>
      <c r="F1237" s="328">
        <v>8</v>
      </c>
      <c r="G1237" s="328">
        <v>3</v>
      </c>
      <c r="H1237" s="328" t="s">
        <v>824</v>
      </c>
      <c r="I1237" s="218"/>
      <c r="J1237" s="317"/>
      <c r="M1237" s="318"/>
      <c r="N1237" s="318"/>
      <c r="O1237" s="318"/>
      <c r="P1237" s="318"/>
      <c r="Q1237" s="318"/>
      <c r="R1237" s="318"/>
      <c r="S1237" s="318"/>
      <c r="T1237" s="318"/>
      <c r="U1237" s="318"/>
      <c r="V1237" s="318"/>
      <c r="W1237" s="318"/>
      <c r="X1237" s="318"/>
      <c r="Y1237" s="318"/>
      <c r="Z1237" s="318"/>
      <c r="AA1237" s="318"/>
    </row>
    <row r="1238" spans="1:27" ht="15.75" x14ac:dyDescent="0.25">
      <c r="A1238" s="218"/>
      <c r="B1238" s="218"/>
      <c r="C1238" s="326" t="s">
        <v>840</v>
      </c>
      <c r="D1238" s="218"/>
      <c r="E1238" s="328" t="s">
        <v>429</v>
      </c>
      <c r="F1238" s="328">
        <v>8</v>
      </c>
      <c r="G1238" s="328">
        <v>4</v>
      </c>
      <c r="H1238" s="328" t="s">
        <v>807</v>
      </c>
      <c r="I1238" s="218"/>
      <c r="J1238" s="317"/>
      <c r="M1238" s="318"/>
      <c r="N1238" s="318"/>
      <c r="O1238" s="318"/>
      <c r="P1238" s="318"/>
      <c r="Q1238" s="318"/>
      <c r="R1238" s="318"/>
      <c r="S1238" s="318"/>
      <c r="T1238" s="318"/>
      <c r="U1238" s="318"/>
      <c r="V1238" s="318"/>
      <c r="W1238" s="318"/>
      <c r="X1238" s="318"/>
      <c r="Y1238" s="318"/>
      <c r="Z1238" s="318"/>
      <c r="AA1238" s="318"/>
    </row>
    <row r="1239" spans="1:27" ht="15.75" x14ac:dyDescent="0.25">
      <c r="A1239" s="218"/>
      <c r="B1239" s="218"/>
      <c r="C1239" s="326" t="s">
        <v>841</v>
      </c>
      <c r="D1239" s="218"/>
      <c r="E1239" s="328" t="s">
        <v>429</v>
      </c>
      <c r="F1239" s="328">
        <v>8</v>
      </c>
      <c r="G1239" s="328">
        <v>4</v>
      </c>
      <c r="H1239" s="328" t="s">
        <v>842</v>
      </c>
      <c r="I1239" s="218"/>
      <c r="J1239" s="317"/>
      <c r="M1239" s="318"/>
      <c r="N1239" s="318"/>
      <c r="O1239" s="318"/>
      <c r="P1239" s="318"/>
      <c r="Q1239" s="318"/>
      <c r="R1239" s="318"/>
      <c r="S1239" s="318"/>
      <c r="T1239" s="318"/>
      <c r="U1239" s="318"/>
      <c r="V1239" s="318"/>
      <c r="W1239" s="318"/>
      <c r="X1239" s="318"/>
      <c r="Y1239" s="318"/>
      <c r="Z1239" s="318"/>
      <c r="AA1239" s="318"/>
    </row>
    <row r="1240" spans="1:27" ht="15.75" x14ac:dyDescent="0.25">
      <c r="A1240" s="218"/>
      <c r="B1240" s="218"/>
      <c r="C1240" s="326" t="s">
        <v>843</v>
      </c>
      <c r="D1240" s="218"/>
      <c r="E1240" s="328" t="s">
        <v>429</v>
      </c>
      <c r="F1240" s="328">
        <v>8</v>
      </c>
      <c r="G1240" s="328">
        <v>7</v>
      </c>
      <c r="H1240" s="328" t="s">
        <v>819</v>
      </c>
      <c r="I1240" s="218"/>
      <c r="J1240" s="317"/>
      <c r="K1240" s="317"/>
      <c r="L1240" s="317"/>
      <c r="M1240" s="318"/>
      <c r="N1240" s="318"/>
      <c r="O1240" s="318"/>
      <c r="P1240" s="318"/>
      <c r="Q1240" s="318"/>
      <c r="R1240" s="318"/>
      <c r="S1240" s="318"/>
      <c r="T1240" s="318"/>
      <c r="U1240" s="318"/>
      <c r="V1240" s="318"/>
      <c r="W1240" s="318"/>
      <c r="X1240" s="318"/>
      <c r="Y1240" s="318"/>
      <c r="Z1240" s="318"/>
      <c r="AA1240" s="318"/>
    </row>
    <row r="1241" spans="1:27" ht="15.75" x14ac:dyDescent="0.25">
      <c r="A1241" s="218"/>
      <c r="B1241" s="218"/>
      <c r="C1241" s="326" t="s">
        <v>844</v>
      </c>
      <c r="D1241" s="218"/>
      <c r="E1241" s="328" t="s">
        <v>429</v>
      </c>
      <c r="F1241" s="328">
        <v>8</v>
      </c>
      <c r="G1241" s="328">
        <v>12</v>
      </c>
      <c r="H1241" s="328" t="s">
        <v>837</v>
      </c>
      <c r="I1241" s="218"/>
      <c r="J1241" s="317"/>
      <c r="K1241" s="317"/>
      <c r="L1241" s="317"/>
      <c r="M1241" s="318"/>
      <c r="N1241" s="318"/>
      <c r="O1241" s="318"/>
      <c r="P1241" s="318"/>
      <c r="Q1241" s="318"/>
      <c r="R1241" s="318"/>
      <c r="S1241" s="318"/>
      <c r="T1241" s="318"/>
      <c r="U1241" s="318"/>
      <c r="V1241" s="318"/>
      <c r="W1241" s="318"/>
      <c r="X1241" s="318"/>
      <c r="Y1241" s="318"/>
      <c r="Z1241" s="318"/>
      <c r="AA1241" s="318"/>
    </row>
    <row r="1242" spans="1:27" ht="15.75" x14ac:dyDescent="0.25">
      <c r="A1242" s="218"/>
      <c r="B1242" s="218"/>
      <c r="C1242" s="326" t="s">
        <v>845</v>
      </c>
      <c r="D1242" s="218"/>
      <c r="E1242" s="328" t="s">
        <v>429</v>
      </c>
      <c r="F1242" s="328">
        <v>9</v>
      </c>
      <c r="G1242" s="328">
        <v>2</v>
      </c>
      <c r="H1242" s="328" t="s">
        <v>830</v>
      </c>
      <c r="I1242" s="218"/>
      <c r="J1242" s="317"/>
      <c r="K1242" s="317"/>
      <c r="L1242" s="317"/>
      <c r="M1242" s="318"/>
      <c r="N1242" s="318"/>
      <c r="O1242" s="318"/>
      <c r="P1242" s="318"/>
      <c r="Q1242" s="318"/>
      <c r="R1242" s="318"/>
      <c r="S1242" s="318"/>
      <c r="T1242" s="318"/>
      <c r="U1242" s="318"/>
      <c r="V1242" s="318"/>
      <c r="W1242" s="318"/>
      <c r="X1242" s="318"/>
      <c r="Y1242" s="318"/>
      <c r="Z1242" s="318"/>
      <c r="AA1242" s="318"/>
    </row>
    <row r="1243" spans="1:27" ht="15.75" x14ac:dyDescent="0.25">
      <c r="A1243" s="218"/>
      <c r="B1243" s="218"/>
      <c r="C1243" s="326" t="s">
        <v>846</v>
      </c>
      <c r="D1243" s="218"/>
      <c r="E1243" s="328" t="s">
        <v>429</v>
      </c>
      <c r="F1243" s="328">
        <v>9</v>
      </c>
      <c r="G1243" s="328">
        <v>3</v>
      </c>
      <c r="H1243" s="328" t="s">
        <v>805</v>
      </c>
      <c r="I1243" s="218"/>
      <c r="J1243" s="317"/>
      <c r="K1243" s="317"/>
      <c r="L1243" s="317"/>
      <c r="M1243" s="318"/>
      <c r="N1243" s="318"/>
      <c r="O1243" s="318"/>
      <c r="P1243" s="318"/>
      <c r="Q1243" s="318"/>
      <c r="R1243" s="318"/>
      <c r="S1243" s="318"/>
      <c r="T1243" s="318"/>
      <c r="U1243" s="318"/>
      <c r="V1243" s="318"/>
      <c r="W1243" s="318"/>
      <c r="X1243" s="318"/>
      <c r="Y1243" s="318"/>
      <c r="Z1243" s="318"/>
      <c r="AA1243" s="318"/>
    </row>
    <row r="1244" spans="1:27" x14ac:dyDescent="0.25">
      <c r="A1244" s="218"/>
      <c r="B1244" s="218"/>
      <c r="C1244" s="218"/>
      <c r="D1244" s="218"/>
      <c r="E1244" s="218"/>
      <c r="F1244" s="218"/>
      <c r="G1244" s="218"/>
      <c r="H1244" s="218"/>
      <c r="I1244" s="218"/>
      <c r="J1244" s="317"/>
      <c r="K1244" s="317"/>
      <c r="L1244" s="317"/>
      <c r="M1244" s="318"/>
      <c r="N1244" s="318"/>
      <c r="O1244" s="318"/>
      <c r="P1244" s="318"/>
      <c r="Q1244" s="318"/>
      <c r="R1244" s="318"/>
      <c r="S1244" s="318"/>
      <c r="T1244" s="318"/>
      <c r="U1244" s="318"/>
      <c r="V1244" s="318"/>
      <c r="W1244" s="318"/>
      <c r="X1244" s="318"/>
      <c r="Y1244" s="318"/>
      <c r="Z1244" s="318"/>
      <c r="AA1244" s="318"/>
    </row>
    <row r="1245" spans="1:27" x14ac:dyDescent="0.25">
      <c r="A1245" s="218"/>
      <c r="B1245" s="218"/>
      <c r="C1245" s="218"/>
      <c r="D1245" s="218"/>
      <c r="E1245" s="218"/>
      <c r="F1245" s="218"/>
      <c r="G1245" s="218"/>
      <c r="H1245" s="218"/>
      <c r="I1245" s="218"/>
      <c r="J1245" s="317"/>
      <c r="K1245" s="317"/>
      <c r="L1245" s="317"/>
      <c r="M1245" s="318"/>
      <c r="N1245" s="318"/>
      <c r="O1245" s="318"/>
      <c r="P1245" s="318"/>
      <c r="Q1245" s="318"/>
      <c r="R1245" s="318"/>
      <c r="S1245" s="318"/>
      <c r="T1245" s="318"/>
      <c r="U1245" s="318"/>
      <c r="V1245" s="318"/>
      <c r="W1245" s="318"/>
      <c r="X1245" s="318"/>
      <c r="Y1245" s="318"/>
      <c r="Z1245" s="318"/>
      <c r="AA1245" s="318"/>
    </row>
    <row r="1246" spans="1:27" x14ac:dyDescent="0.25">
      <c r="A1246" s="218"/>
      <c r="B1246" s="218"/>
      <c r="C1246" s="218"/>
      <c r="D1246" s="218"/>
      <c r="E1246" s="218"/>
      <c r="F1246" s="218"/>
      <c r="G1246" s="218"/>
      <c r="H1246" s="218"/>
      <c r="I1246" s="218"/>
      <c r="J1246" s="317"/>
      <c r="K1246" s="317"/>
      <c r="L1246" s="317"/>
      <c r="M1246" s="318"/>
      <c r="N1246" s="318"/>
      <c r="O1246" s="318"/>
      <c r="P1246" s="318"/>
      <c r="Q1246" s="318"/>
      <c r="R1246" s="318"/>
      <c r="S1246" s="318"/>
      <c r="T1246" s="318"/>
      <c r="U1246" s="318"/>
      <c r="V1246" s="318"/>
      <c r="W1246" s="318"/>
      <c r="X1246" s="318"/>
      <c r="Y1246" s="318"/>
      <c r="Z1246" s="318"/>
      <c r="AA1246" s="318"/>
    </row>
    <row r="1247" spans="1:27" ht="18.75" x14ac:dyDescent="0.3">
      <c r="A1247" s="218"/>
      <c r="B1247" s="218"/>
      <c r="C1247" s="324" t="s">
        <v>102</v>
      </c>
      <c r="D1247" s="218"/>
      <c r="E1247" s="232" t="s">
        <v>109</v>
      </c>
      <c r="F1247" s="256" t="s">
        <v>43</v>
      </c>
      <c r="G1247" s="257" t="s">
        <v>44</v>
      </c>
      <c r="H1247" s="325" t="s">
        <v>793</v>
      </c>
      <c r="I1247" s="218"/>
      <c r="J1247" s="317"/>
      <c r="K1247" s="317"/>
      <c r="L1247" s="317"/>
      <c r="M1247" s="318"/>
      <c r="N1247" s="318"/>
      <c r="O1247" s="318"/>
      <c r="P1247" s="318"/>
      <c r="Q1247" s="318"/>
      <c r="R1247" s="318"/>
      <c r="S1247" s="318"/>
      <c r="T1247" s="318"/>
      <c r="U1247" s="318"/>
      <c r="V1247" s="318"/>
      <c r="W1247" s="318"/>
      <c r="X1247" s="318"/>
      <c r="Y1247" s="318"/>
      <c r="Z1247" s="318"/>
      <c r="AA1247" s="318"/>
    </row>
    <row r="1248" spans="1:27" ht="15.75" x14ac:dyDescent="0.25">
      <c r="A1248" s="218"/>
      <c r="B1248" s="218"/>
      <c r="C1248" s="326" t="s">
        <v>847</v>
      </c>
      <c r="D1248" s="218"/>
      <c r="E1248" s="327" t="s">
        <v>471</v>
      </c>
      <c r="F1248" s="327">
        <v>9</v>
      </c>
      <c r="G1248" s="327">
        <v>2</v>
      </c>
      <c r="H1248" s="327" t="s">
        <v>796</v>
      </c>
      <c r="I1248" s="218"/>
      <c r="J1248" s="317"/>
      <c r="K1248" s="317"/>
      <c r="L1248" s="317"/>
      <c r="M1248" s="318"/>
      <c r="N1248" s="318"/>
      <c r="O1248" s="318"/>
      <c r="P1248" s="318"/>
      <c r="Q1248" s="318"/>
      <c r="R1248" s="318"/>
      <c r="S1248" s="318"/>
      <c r="T1248" s="318"/>
      <c r="U1248" s="318"/>
      <c r="V1248" s="318"/>
      <c r="W1248" s="318"/>
      <c r="X1248" s="318"/>
      <c r="Y1248" s="318"/>
      <c r="Z1248" s="318"/>
      <c r="AA1248" s="318"/>
    </row>
    <row r="1249" spans="1:27" ht="15.75" x14ac:dyDescent="0.25">
      <c r="A1249" s="218"/>
      <c r="B1249" s="218"/>
      <c r="C1249" s="326" t="s">
        <v>848</v>
      </c>
      <c r="D1249" s="218"/>
      <c r="E1249" s="327" t="s">
        <v>471</v>
      </c>
      <c r="F1249" s="327">
        <v>9</v>
      </c>
      <c r="G1249" s="327">
        <v>3</v>
      </c>
      <c r="H1249" s="327" t="s">
        <v>805</v>
      </c>
      <c r="I1249" s="218"/>
      <c r="J1249" s="317"/>
      <c r="K1249" s="317"/>
      <c r="L1249" s="317"/>
      <c r="M1249" s="318"/>
      <c r="N1249" s="318"/>
      <c r="O1249" s="318"/>
      <c r="P1249" s="318"/>
      <c r="Q1249" s="318"/>
      <c r="R1249" s="318"/>
      <c r="S1249" s="318"/>
      <c r="T1249" s="318"/>
      <c r="U1249" s="318"/>
      <c r="V1249" s="318"/>
      <c r="W1249" s="318"/>
      <c r="X1249" s="318"/>
      <c r="Y1249" s="318"/>
      <c r="Z1249" s="318"/>
      <c r="AA1249" s="318"/>
    </row>
    <row r="1250" spans="1:27" ht="15.75" x14ac:dyDescent="0.25">
      <c r="A1250" s="218"/>
      <c r="B1250" s="218"/>
      <c r="C1250" s="326" t="s">
        <v>849</v>
      </c>
      <c r="D1250" s="218"/>
      <c r="E1250" s="327" t="s">
        <v>471</v>
      </c>
      <c r="F1250" s="327">
        <v>9</v>
      </c>
      <c r="G1250" s="327">
        <v>3</v>
      </c>
      <c r="H1250" s="327" t="s">
        <v>824</v>
      </c>
      <c r="I1250" s="218"/>
      <c r="J1250" s="317"/>
      <c r="K1250" s="317"/>
      <c r="L1250" s="317"/>
      <c r="M1250" s="318"/>
      <c r="N1250" s="318"/>
      <c r="O1250" s="318"/>
      <c r="P1250" s="318"/>
      <c r="Q1250" s="318"/>
      <c r="R1250" s="318"/>
      <c r="S1250" s="318"/>
      <c r="T1250" s="318"/>
      <c r="U1250" s="318"/>
      <c r="V1250" s="318"/>
      <c r="W1250" s="318"/>
      <c r="X1250" s="318"/>
      <c r="Y1250" s="318"/>
      <c r="Z1250" s="318"/>
      <c r="AA1250" s="318"/>
    </row>
    <row r="1251" spans="1:27" ht="15.75" x14ac:dyDescent="0.25">
      <c r="A1251" s="218"/>
      <c r="B1251" s="218"/>
      <c r="C1251" s="326" t="s">
        <v>850</v>
      </c>
      <c r="D1251" s="218"/>
      <c r="E1251" s="327" t="s">
        <v>471</v>
      </c>
      <c r="F1251" s="327">
        <v>9</v>
      </c>
      <c r="G1251" s="327">
        <v>4</v>
      </c>
      <c r="H1251" s="327" t="s">
        <v>807</v>
      </c>
      <c r="I1251" s="218"/>
      <c r="J1251" s="317"/>
      <c r="K1251" s="317"/>
      <c r="L1251" s="317"/>
      <c r="M1251" s="318"/>
      <c r="N1251" s="318"/>
      <c r="O1251" s="318"/>
      <c r="P1251" s="318"/>
      <c r="Q1251" s="318"/>
      <c r="R1251" s="318"/>
      <c r="S1251" s="318"/>
      <c r="T1251" s="318"/>
      <c r="U1251" s="318"/>
      <c r="V1251" s="318"/>
      <c r="W1251" s="318"/>
      <c r="X1251" s="318"/>
      <c r="Y1251" s="318"/>
      <c r="Z1251" s="318"/>
      <c r="AA1251" s="318"/>
    </row>
    <row r="1252" spans="1:27" ht="15.75" x14ac:dyDescent="0.25">
      <c r="A1252" s="218"/>
      <c r="B1252" s="218"/>
      <c r="C1252" s="326" t="s">
        <v>851</v>
      </c>
      <c r="D1252" s="218"/>
      <c r="E1252" s="327" t="s">
        <v>471</v>
      </c>
      <c r="F1252" s="327">
        <v>9</v>
      </c>
      <c r="G1252" s="327">
        <v>4</v>
      </c>
      <c r="H1252" s="327" t="s">
        <v>842</v>
      </c>
      <c r="I1252" s="218"/>
      <c r="J1252" s="317"/>
      <c r="K1252" s="317"/>
      <c r="L1252" s="317"/>
      <c r="M1252" s="318"/>
      <c r="N1252" s="318"/>
      <c r="O1252" s="318"/>
      <c r="P1252" s="318"/>
      <c r="Q1252" s="318"/>
      <c r="R1252" s="318"/>
      <c r="S1252" s="318"/>
      <c r="T1252" s="318"/>
      <c r="U1252" s="318"/>
      <c r="V1252" s="318"/>
      <c r="W1252" s="318"/>
      <c r="X1252" s="318"/>
      <c r="Y1252" s="318"/>
      <c r="Z1252" s="318"/>
      <c r="AA1252" s="318"/>
    </row>
    <row r="1253" spans="1:27" ht="15.75" x14ac:dyDescent="0.25">
      <c r="A1253" s="218"/>
      <c r="B1253" s="218"/>
      <c r="C1253" s="326" t="s">
        <v>852</v>
      </c>
      <c r="D1253" s="218"/>
      <c r="E1253" s="327" t="s">
        <v>471</v>
      </c>
      <c r="F1253" s="327">
        <v>9</v>
      </c>
      <c r="G1253" s="327">
        <v>4</v>
      </c>
      <c r="H1253" s="327" t="s">
        <v>853</v>
      </c>
      <c r="I1253" s="218"/>
      <c r="J1253" s="317"/>
      <c r="K1253" s="317"/>
      <c r="L1253" s="317"/>
      <c r="M1253" s="318"/>
      <c r="N1253" s="318"/>
      <c r="O1253" s="318"/>
      <c r="P1253" s="318"/>
      <c r="Q1253" s="318"/>
      <c r="R1253" s="318"/>
      <c r="S1253" s="318"/>
      <c r="T1253" s="318"/>
      <c r="U1253" s="318"/>
      <c r="V1253" s="318"/>
      <c r="W1253" s="318"/>
      <c r="X1253" s="318"/>
      <c r="Y1253" s="318"/>
      <c r="Z1253" s="318"/>
      <c r="AA1253" s="318"/>
    </row>
    <row r="1254" spans="1:27" ht="15.75" x14ac:dyDescent="0.25">
      <c r="A1254" s="218"/>
      <c r="B1254" s="218"/>
      <c r="C1254" s="326" t="s">
        <v>854</v>
      </c>
      <c r="D1254" s="218"/>
      <c r="E1254" s="327" t="s">
        <v>471</v>
      </c>
      <c r="F1254" s="327">
        <v>9</v>
      </c>
      <c r="G1254" s="327">
        <v>6</v>
      </c>
      <c r="H1254" s="327" t="s">
        <v>819</v>
      </c>
      <c r="I1254" s="218"/>
      <c r="J1254" s="317"/>
      <c r="K1254" s="317"/>
      <c r="L1254" s="317"/>
      <c r="M1254" s="318"/>
      <c r="N1254" s="318"/>
      <c r="O1254" s="318"/>
      <c r="P1254" s="318"/>
      <c r="Q1254" s="318"/>
      <c r="R1254" s="318"/>
      <c r="S1254" s="318"/>
      <c r="T1254" s="318"/>
      <c r="U1254" s="318"/>
      <c r="V1254" s="318"/>
      <c r="W1254" s="318"/>
      <c r="X1254" s="318"/>
      <c r="Y1254" s="318"/>
      <c r="Z1254" s="318"/>
      <c r="AA1254" s="318"/>
    </row>
    <row r="1255" spans="1:27" ht="15.75" x14ac:dyDescent="0.25">
      <c r="A1255" s="218"/>
      <c r="B1255" s="218"/>
      <c r="C1255" s="326" t="s">
        <v>855</v>
      </c>
      <c r="D1255" s="218"/>
      <c r="E1255" s="327" t="s">
        <v>471</v>
      </c>
      <c r="F1255" s="327">
        <v>9</v>
      </c>
      <c r="G1255" s="327">
        <v>9</v>
      </c>
      <c r="H1255" s="327" t="s">
        <v>837</v>
      </c>
      <c r="I1255" s="218"/>
      <c r="J1255" s="317"/>
      <c r="K1255" s="317"/>
      <c r="L1255" s="317"/>
      <c r="M1255" s="318"/>
      <c r="N1255" s="318"/>
      <c r="O1255" s="318"/>
      <c r="P1255" s="318"/>
      <c r="Q1255" s="318"/>
      <c r="R1255" s="318"/>
      <c r="S1255" s="318"/>
      <c r="T1255" s="318"/>
      <c r="U1255" s="318"/>
      <c r="V1255" s="318"/>
      <c r="W1255" s="318"/>
      <c r="X1255" s="318"/>
      <c r="Y1255" s="318"/>
      <c r="Z1255" s="318"/>
      <c r="AA1255" s="318"/>
    </row>
    <row r="1256" spans="1:27" ht="15.75" x14ac:dyDescent="0.25">
      <c r="A1256" s="218"/>
      <c r="B1256" s="218"/>
      <c r="C1256" s="326" t="s">
        <v>856</v>
      </c>
      <c r="D1256" s="218"/>
      <c r="E1256" s="327" t="s">
        <v>471</v>
      </c>
      <c r="F1256" s="327">
        <v>9</v>
      </c>
      <c r="G1256" s="327">
        <v>16</v>
      </c>
      <c r="H1256" s="327" t="s">
        <v>857</v>
      </c>
      <c r="I1256" s="218"/>
      <c r="J1256" s="317"/>
      <c r="K1256" s="317"/>
      <c r="L1256" s="317"/>
      <c r="M1256" s="318"/>
      <c r="N1256" s="318"/>
      <c r="O1256" s="318"/>
      <c r="P1256" s="318"/>
      <c r="Q1256" s="318"/>
      <c r="R1256" s="318"/>
      <c r="S1256" s="318"/>
      <c r="T1256" s="318"/>
      <c r="U1256" s="318"/>
      <c r="V1256" s="318"/>
      <c r="W1256" s="318"/>
      <c r="X1256" s="318"/>
      <c r="Y1256" s="318"/>
      <c r="Z1256" s="318"/>
      <c r="AA1256" s="318"/>
    </row>
    <row r="1257" spans="1:27" ht="15.75" x14ac:dyDescent="0.25">
      <c r="A1257" s="218"/>
      <c r="B1257" s="218"/>
      <c r="C1257" s="326" t="s">
        <v>858</v>
      </c>
      <c r="D1257" s="218"/>
      <c r="E1257" s="327" t="s">
        <v>471</v>
      </c>
      <c r="F1257" s="327">
        <v>10</v>
      </c>
      <c r="G1257" s="327">
        <v>2</v>
      </c>
      <c r="H1257" s="327" t="s">
        <v>796</v>
      </c>
      <c r="I1257" s="218"/>
      <c r="J1257" s="317"/>
      <c r="K1257" s="317"/>
      <c r="L1257" s="317"/>
      <c r="M1257" s="318"/>
      <c r="N1257" s="318"/>
      <c r="O1257" s="318"/>
      <c r="P1257" s="318"/>
      <c r="Q1257" s="318"/>
      <c r="R1257" s="318"/>
      <c r="S1257" s="318"/>
      <c r="T1257" s="318"/>
      <c r="U1257" s="318"/>
      <c r="V1257" s="318"/>
      <c r="W1257" s="318"/>
      <c r="X1257" s="318"/>
      <c r="Y1257" s="318"/>
      <c r="Z1257" s="318"/>
      <c r="AA1257" s="318"/>
    </row>
    <row r="1258" spans="1:27" ht="15.75" x14ac:dyDescent="0.25">
      <c r="A1258" s="218"/>
      <c r="B1258" s="218"/>
      <c r="C1258" s="326" t="s">
        <v>859</v>
      </c>
      <c r="D1258" s="218"/>
      <c r="E1258" s="327" t="s">
        <v>471</v>
      </c>
      <c r="F1258" s="327">
        <v>10</v>
      </c>
      <c r="G1258" s="327">
        <v>2</v>
      </c>
      <c r="H1258" s="327" t="s">
        <v>810</v>
      </c>
      <c r="I1258" s="218"/>
      <c r="J1258" s="317"/>
      <c r="K1258" s="317"/>
      <c r="L1258" s="317"/>
      <c r="M1258" s="318"/>
      <c r="N1258" s="318"/>
      <c r="O1258" s="318"/>
      <c r="P1258" s="318"/>
      <c r="Q1258" s="318"/>
      <c r="R1258" s="318"/>
      <c r="S1258" s="318"/>
      <c r="T1258" s="318"/>
      <c r="U1258" s="318"/>
      <c r="V1258" s="318"/>
      <c r="W1258" s="318"/>
      <c r="X1258" s="318"/>
      <c r="Y1258" s="318"/>
      <c r="Z1258" s="318"/>
      <c r="AA1258" s="318"/>
    </row>
    <row r="1259" spans="1:27" ht="15.75" x14ac:dyDescent="0.25">
      <c r="A1259" s="218"/>
      <c r="B1259" s="218"/>
      <c r="C1259" s="326" t="s">
        <v>860</v>
      </c>
      <c r="D1259" s="218"/>
      <c r="E1259" s="327" t="s">
        <v>471</v>
      </c>
      <c r="F1259" s="327">
        <v>10</v>
      </c>
      <c r="G1259" s="327">
        <v>3</v>
      </c>
      <c r="H1259" s="327" t="s">
        <v>805</v>
      </c>
      <c r="I1259" s="218"/>
      <c r="J1259" s="317"/>
      <c r="K1259" s="317"/>
      <c r="L1259" s="317"/>
      <c r="M1259" s="318"/>
      <c r="N1259" s="318"/>
      <c r="O1259" s="318"/>
      <c r="P1259" s="318"/>
      <c r="Q1259" s="318"/>
      <c r="R1259" s="318"/>
      <c r="S1259" s="318"/>
      <c r="T1259" s="318"/>
      <c r="U1259" s="318"/>
      <c r="V1259" s="318"/>
      <c r="W1259" s="318"/>
      <c r="X1259" s="318"/>
      <c r="Y1259" s="318"/>
      <c r="Z1259" s="318"/>
      <c r="AA1259" s="318"/>
    </row>
    <row r="1260" spans="1:27" x14ac:dyDescent="0.25">
      <c r="A1260" s="218"/>
      <c r="B1260" s="218"/>
      <c r="C1260" s="218"/>
      <c r="D1260" s="218"/>
      <c r="E1260" s="218"/>
      <c r="F1260" s="218"/>
      <c r="G1260" s="218"/>
      <c r="H1260" s="218"/>
      <c r="I1260" s="218"/>
      <c r="J1260" s="317"/>
      <c r="K1260" s="317"/>
      <c r="L1260" s="317"/>
      <c r="M1260" s="318"/>
      <c r="N1260" s="318"/>
      <c r="O1260" s="318"/>
      <c r="P1260" s="318"/>
      <c r="Q1260" s="318"/>
      <c r="R1260" s="318"/>
      <c r="S1260" s="318"/>
      <c r="T1260" s="318"/>
      <c r="U1260" s="318"/>
      <c r="V1260" s="318"/>
      <c r="W1260" s="318"/>
      <c r="X1260" s="318"/>
      <c r="Y1260" s="318"/>
      <c r="Z1260" s="318"/>
      <c r="AA1260" s="318"/>
    </row>
    <row r="1261" spans="1:27" x14ac:dyDescent="0.25">
      <c r="A1261" s="218"/>
      <c r="B1261" s="218"/>
      <c r="C1261" s="218"/>
      <c r="D1261" s="218"/>
      <c r="E1261" s="218"/>
      <c r="F1261" s="218"/>
      <c r="G1261" s="218"/>
      <c r="H1261" s="218"/>
      <c r="I1261" s="218"/>
      <c r="J1261" s="317"/>
      <c r="K1261" s="317"/>
      <c r="L1261" s="317"/>
      <c r="M1261" s="318"/>
      <c r="N1261" s="318"/>
      <c r="O1261" s="318"/>
      <c r="P1261" s="318"/>
      <c r="Q1261" s="318"/>
      <c r="R1261" s="318"/>
      <c r="S1261" s="318"/>
      <c r="T1261" s="318"/>
      <c r="U1261" s="318"/>
      <c r="V1261" s="318"/>
      <c r="W1261" s="318"/>
      <c r="X1261" s="318"/>
      <c r="Y1261" s="318"/>
      <c r="Z1261" s="318"/>
      <c r="AA1261" s="318"/>
    </row>
    <row r="1262" spans="1:27" x14ac:dyDescent="0.25">
      <c r="A1262" s="319"/>
      <c r="B1262" s="319"/>
      <c r="C1262" s="319"/>
      <c r="D1262" s="319"/>
      <c r="E1262" s="319"/>
      <c r="F1262" s="319"/>
      <c r="G1262" s="319"/>
      <c r="H1262" s="319"/>
      <c r="I1262" s="319"/>
      <c r="J1262" s="317"/>
      <c r="K1262" s="317"/>
      <c r="L1262" s="317"/>
      <c r="M1262" s="318"/>
      <c r="N1262" s="318"/>
      <c r="O1262" s="318"/>
      <c r="P1262" s="318"/>
      <c r="Q1262" s="318"/>
      <c r="R1262" s="318"/>
      <c r="S1262" s="318"/>
      <c r="T1262" s="318"/>
      <c r="U1262" s="318"/>
      <c r="V1262" s="318"/>
      <c r="W1262" s="318"/>
      <c r="X1262" s="318"/>
      <c r="Y1262" s="318"/>
      <c r="Z1262" s="318"/>
      <c r="AA1262" s="318"/>
    </row>
    <row r="1263" spans="1:27" x14ac:dyDescent="0.25">
      <c r="A1263" s="319"/>
      <c r="B1263" s="319"/>
      <c r="C1263" s="319"/>
      <c r="D1263" s="319"/>
      <c r="E1263" s="319"/>
      <c r="F1263" s="319"/>
      <c r="G1263" s="319"/>
      <c r="H1263" s="319"/>
      <c r="I1263" s="319"/>
      <c r="J1263" s="317"/>
      <c r="K1263" s="317"/>
      <c r="L1263" s="317"/>
      <c r="M1263" s="318"/>
      <c r="N1263" s="318"/>
      <c r="O1263" s="318"/>
      <c r="P1263" s="318"/>
      <c r="Q1263" s="318"/>
      <c r="R1263" s="318"/>
      <c r="S1263" s="318"/>
      <c r="T1263" s="318"/>
      <c r="U1263" s="318"/>
      <c r="V1263" s="318"/>
      <c r="W1263" s="318"/>
      <c r="X1263" s="318"/>
      <c r="Y1263" s="318"/>
      <c r="Z1263" s="318"/>
      <c r="AA1263" s="318"/>
    </row>
    <row r="1264" spans="1:27" x14ac:dyDescent="0.25">
      <c r="A1264" s="319"/>
      <c r="B1264" s="319"/>
      <c r="C1264" s="319"/>
      <c r="D1264" s="319"/>
      <c r="E1264" s="319"/>
      <c r="F1264" s="319"/>
      <c r="G1264" s="319"/>
      <c r="H1264" s="319"/>
      <c r="I1264" s="319"/>
      <c r="J1264" s="317"/>
      <c r="K1264" s="317"/>
      <c r="L1264" s="317"/>
      <c r="M1264" s="318"/>
      <c r="N1264" s="318"/>
      <c r="O1264" s="318"/>
      <c r="P1264" s="318"/>
      <c r="Q1264" s="318"/>
      <c r="R1264" s="318"/>
      <c r="S1264" s="318"/>
      <c r="T1264" s="318"/>
      <c r="U1264" s="318"/>
      <c r="V1264" s="318"/>
      <c r="W1264" s="318"/>
      <c r="X1264" s="318"/>
      <c r="Y1264" s="318"/>
      <c r="Z1264" s="318"/>
      <c r="AA1264" s="318"/>
    </row>
    <row r="1265" spans="1:9" x14ac:dyDescent="0.25">
      <c r="A1265" s="319"/>
      <c r="B1265" s="319"/>
      <c r="C1265" s="319"/>
      <c r="D1265" s="319"/>
      <c r="E1265" s="319"/>
      <c r="F1265" s="319"/>
      <c r="G1265" s="319"/>
      <c r="H1265" s="319"/>
      <c r="I1265" s="319"/>
    </row>
    <row r="1266" spans="1:9" x14ac:dyDescent="0.25">
      <c r="A1266" s="319"/>
      <c r="B1266" s="319"/>
      <c r="C1266" s="319"/>
      <c r="D1266" s="319"/>
      <c r="E1266" s="319"/>
      <c r="F1266" s="319"/>
      <c r="G1266" s="319"/>
      <c r="H1266" s="319"/>
      <c r="I1266" s="319"/>
    </row>
    <row r="1267" spans="1:9" x14ac:dyDescent="0.25">
      <c r="A1267" s="319"/>
      <c r="B1267" s="319"/>
      <c r="C1267" s="319"/>
      <c r="D1267" s="319"/>
      <c r="E1267" s="319"/>
      <c r="F1267" s="319"/>
      <c r="G1267" s="319"/>
      <c r="H1267" s="319"/>
      <c r="I1267" s="319"/>
    </row>
    <row r="1268" spans="1:9" x14ac:dyDescent="0.25">
      <c r="A1268" s="319"/>
      <c r="B1268" s="319"/>
      <c r="C1268" s="319"/>
      <c r="D1268" s="319"/>
      <c r="E1268" s="319"/>
      <c r="F1268" s="319"/>
      <c r="G1268" s="319"/>
      <c r="H1268" s="319"/>
      <c r="I1268" s="319"/>
    </row>
    <row r="1269" spans="1:9" x14ac:dyDescent="0.25">
      <c r="A1269" s="319"/>
      <c r="B1269" s="319"/>
      <c r="C1269" s="319"/>
      <c r="D1269" s="319"/>
      <c r="E1269" s="319"/>
      <c r="F1269" s="319"/>
      <c r="G1269" s="319"/>
      <c r="H1269" s="319"/>
      <c r="I1269" s="319"/>
    </row>
    <row r="1270" spans="1:9" x14ac:dyDescent="0.25">
      <c r="A1270" s="319"/>
      <c r="B1270" s="319"/>
      <c r="C1270" s="319"/>
      <c r="D1270" s="319"/>
      <c r="E1270" s="319"/>
      <c r="F1270" s="319"/>
      <c r="G1270" s="319"/>
      <c r="H1270" s="319"/>
      <c r="I1270" s="319"/>
    </row>
    <row r="1271" spans="1:9" x14ac:dyDescent="0.25">
      <c r="A1271" s="319"/>
      <c r="B1271" s="319"/>
      <c r="C1271" s="319"/>
      <c r="D1271" s="319"/>
      <c r="E1271" s="319"/>
      <c r="F1271" s="319"/>
      <c r="G1271" s="319"/>
      <c r="H1271" s="319"/>
      <c r="I1271" s="319"/>
    </row>
    <row r="1272" spans="1:9" x14ac:dyDescent="0.25">
      <c r="A1272" s="319"/>
      <c r="B1272" s="319"/>
      <c r="C1272" s="319"/>
      <c r="D1272" s="319"/>
      <c r="E1272" s="319"/>
      <c r="F1272" s="319"/>
      <c r="G1272" s="319"/>
      <c r="H1272" s="319"/>
      <c r="I1272" s="319"/>
    </row>
    <row r="1273" spans="1:9" x14ac:dyDescent="0.25">
      <c r="A1273" s="319"/>
      <c r="B1273" s="319"/>
      <c r="C1273" s="319"/>
      <c r="D1273" s="319"/>
      <c r="E1273" s="319"/>
      <c r="F1273" s="319"/>
      <c r="G1273" s="319"/>
      <c r="H1273" s="319"/>
      <c r="I1273" s="319"/>
    </row>
    <row r="1274" spans="1:9" x14ac:dyDescent="0.25">
      <c r="A1274" s="319"/>
      <c r="B1274" s="319"/>
      <c r="C1274" s="319"/>
      <c r="D1274" s="319"/>
      <c r="E1274" s="319"/>
      <c r="F1274" s="319"/>
      <c r="G1274" s="319"/>
      <c r="H1274" s="319"/>
      <c r="I1274" s="319"/>
    </row>
    <row r="1275" spans="1:9" x14ac:dyDescent="0.25">
      <c r="A1275" s="319"/>
      <c r="B1275" s="319"/>
      <c r="C1275" s="319"/>
      <c r="D1275" s="319"/>
      <c r="E1275" s="319"/>
      <c r="F1275" s="319"/>
      <c r="G1275" s="319"/>
      <c r="H1275" s="319"/>
      <c r="I1275" s="319"/>
    </row>
    <row r="1276" spans="1:9" x14ac:dyDescent="0.25">
      <c r="A1276" s="319"/>
      <c r="B1276" s="319"/>
      <c r="C1276" s="319"/>
      <c r="D1276" s="319"/>
      <c r="E1276" s="319"/>
      <c r="F1276" s="319"/>
      <c r="G1276" s="319"/>
      <c r="H1276" s="319"/>
      <c r="I1276" s="319"/>
    </row>
    <row r="1277" spans="1:9" x14ac:dyDescent="0.25">
      <c r="A1277" s="319"/>
      <c r="B1277" s="319"/>
      <c r="C1277" s="319"/>
      <c r="D1277" s="319"/>
      <c r="E1277" s="319"/>
      <c r="F1277" s="319"/>
      <c r="G1277" s="319"/>
      <c r="H1277" s="319"/>
      <c r="I1277" s="319"/>
    </row>
    <row r="1278" spans="1:9" x14ac:dyDescent="0.25">
      <c r="A1278" s="319"/>
      <c r="B1278" s="319"/>
      <c r="C1278" s="319"/>
      <c r="D1278" s="319"/>
      <c r="E1278" s="319"/>
      <c r="F1278" s="319"/>
      <c r="G1278" s="319"/>
      <c r="H1278" s="319"/>
      <c r="I1278" s="319"/>
    </row>
    <row r="1279" spans="1:9" x14ac:dyDescent="0.25">
      <c r="A1279" s="319"/>
      <c r="B1279" s="319"/>
      <c r="C1279" s="319"/>
      <c r="D1279" s="319"/>
      <c r="E1279" s="319"/>
      <c r="F1279" s="319"/>
      <c r="G1279" s="319"/>
      <c r="H1279" s="319"/>
      <c r="I1279" s="319"/>
    </row>
    <row r="1280" spans="1:9" x14ac:dyDescent="0.25">
      <c r="A1280" s="319"/>
      <c r="B1280" s="319"/>
      <c r="C1280" s="319"/>
      <c r="D1280" s="319"/>
      <c r="E1280" s="319"/>
      <c r="F1280" s="319"/>
      <c r="G1280" s="319"/>
      <c r="H1280" s="319"/>
      <c r="I1280" s="319"/>
    </row>
    <row r="1281" spans="1:9" x14ac:dyDescent="0.25">
      <c r="A1281" s="319"/>
      <c r="B1281" s="319"/>
      <c r="C1281" s="319"/>
      <c r="D1281" s="319"/>
      <c r="E1281" s="319"/>
      <c r="F1281" s="319"/>
      <c r="G1281" s="319"/>
      <c r="H1281" s="319"/>
      <c r="I1281" s="319"/>
    </row>
    <row r="1282" spans="1:9" x14ac:dyDescent="0.25">
      <c r="A1282" s="319"/>
      <c r="B1282" s="319"/>
      <c r="C1282" s="319"/>
      <c r="D1282" s="319"/>
      <c r="E1282" s="319"/>
      <c r="F1282" s="319"/>
      <c r="G1282" s="319"/>
      <c r="H1282" s="319"/>
      <c r="I1282" s="319"/>
    </row>
    <row r="1283" spans="1:9" x14ac:dyDescent="0.25">
      <c r="A1283" s="319"/>
      <c r="B1283" s="319"/>
      <c r="C1283" s="319"/>
      <c r="D1283" s="319"/>
      <c r="E1283" s="319"/>
      <c r="F1283" s="319"/>
      <c r="G1283" s="319"/>
      <c r="H1283" s="319"/>
      <c r="I1283" s="319"/>
    </row>
    <row r="1284" spans="1:9" x14ac:dyDescent="0.25">
      <c r="A1284" s="319"/>
      <c r="B1284" s="319"/>
      <c r="C1284" s="319"/>
      <c r="D1284" s="319"/>
      <c r="E1284" s="319"/>
      <c r="F1284" s="319"/>
      <c r="G1284" s="319"/>
      <c r="H1284" s="319"/>
      <c r="I1284" s="319"/>
    </row>
    <row r="1285" spans="1:9" x14ac:dyDescent="0.25">
      <c r="A1285" s="319"/>
      <c r="B1285" s="319"/>
      <c r="C1285" s="319"/>
      <c r="D1285" s="319"/>
      <c r="E1285" s="319"/>
      <c r="F1285" s="319"/>
      <c r="G1285" s="319"/>
      <c r="H1285" s="319"/>
      <c r="I1285" s="319"/>
    </row>
    <row r="1286" spans="1:9" x14ac:dyDescent="0.25">
      <c r="A1286" s="319"/>
      <c r="B1286" s="319"/>
      <c r="C1286" s="319"/>
      <c r="D1286" s="319"/>
      <c r="E1286" s="319"/>
      <c r="F1286" s="319"/>
      <c r="G1286" s="319"/>
      <c r="H1286" s="319"/>
      <c r="I1286" s="319"/>
    </row>
    <row r="1287" spans="1:9" x14ac:dyDescent="0.25">
      <c r="A1287" s="319"/>
      <c r="B1287" s="319"/>
      <c r="C1287" s="319"/>
      <c r="D1287" s="319"/>
      <c r="E1287" s="319"/>
      <c r="F1287" s="319"/>
      <c r="G1287" s="319"/>
      <c r="H1287" s="319"/>
      <c r="I1287" s="319"/>
    </row>
    <row r="1288" spans="1:9" x14ac:dyDescent="0.25">
      <c r="A1288" s="319"/>
      <c r="B1288" s="319"/>
      <c r="C1288" s="319"/>
      <c r="D1288" s="319"/>
      <c r="E1288" s="319"/>
      <c r="F1288" s="319"/>
      <c r="G1288" s="319"/>
      <c r="H1288" s="319"/>
      <c r="I1288" s="319"/>
    </row>
    <row r="1289" spans="1:9" x14ac:dyDescent="0.25">
      <c r="A1289" s="319"/>
      <c r="B1289" s="319"/>
      <c r="C1289" s="319"/>
      <c r="D1289" s="319"/>
      <c r="E1289" s="319"/>
      <c r="F1289" s="319"/>
      <c r="G1289" s="319"/>
      <c r="H1289" s="319"/>
      <c r="I1289" s="319"/>
    </row>
    <row r="1290" spans="1:9" x14ac:dyDescent="0.25">
      <c r="A1290" s="319"/>
      <c r="B1290" s="319"/>
      <c r="C1290" s="319"/>
      <c r="D1290" s="319"/>
      <c r="E1290" s="319"/>
      <c r="F1290" s="319"/>
      <c r="G1290" s="319"/>
      <c r="H1290" s="319"/>
      <c r="I1290" s="319"/>
    </row>
    <row r="1291" spans="1:9" x14ac:dyDescent="0.25">
      <c r="A1291" s="319"/>
      <c r="B1291" s="319"/>
      <c r="C1291" s="319"/>
      <c r="D1291" s="319"/>
      <c r="E1291" s="319"/>
      <c r="F1291" s="319"/>
      <c r="G1291" s="319"/>
      <c r="H1291" s="319"/>
      <c r="I1291" s="319"/>
    </row>
    <row r="1292" spans="1:9" x14ac:dyDescent="0.25">
      <c r="A1292" s="319"/>
      <c r="B1292" s="319"/>
      <c r="C1292" s="319"/>
      <c r="D1292" s="319"/>
      <c r="E1292" s="319"/>
      <c r="F1292" s="319"/>
      <c r="G1292" s="319"/>
      <c r="H1292" s="319"/>
      <c r="I1292" s="319"/>
    </row>
    <row r="1293" spans="1:9" x14ac:dyDescent="0.25">
      <c r="A1293" s="319"/>
      <c r="B1293" s="319"/>
      <c r="C1293" s="319"/>
      <c r="D1293" s="319"/>
      <c r="E1293" s="319"/>
      <c r="F1293" s="319"/>
      <c r="G1293" s="319"/>
      <c r="H1293" s="319"/>
      <c r="I1293" s="319"/>
    </row>
    <row r="1294" spans="1:9" x14ac:dyDescent="0.25">
      <c r="A1294" s="319"/>
      <c r="B1294" s="319"/>
      <c r="C1294" s="319"/>
      <c r="D1294" s="319"/>
      <c r="E1294" s="319"/>
      <c r="F1294" s="319"/>
      <c r="G1294" s="319"/>
      <c r="H1294" s="319"/>
      <c r="I1294" s="319"/>
    </row>
    <row r="1295" spans="1:9" x14ac:dyDescent="0.25">
      <c r="A1295" s="319"/>
      <c r="B1295" s="319"/>
      <c r="C1295" s="319"/>
      <c r="D1295" s="319"/>
      <c r="E1295" s="319"/>
      <c r="F1295" s="319"/>
      <c r="G1295" s="319"/>
      <c r="H1295" s="319"/>
      <c r="I1295" s="319"/>
    </row>
    <row r="1296" spans="1:9" x14ac:dyDescent="0.25">
      <c r="A1296" s="319"/>
      <c r="B1296" s="319"/>
      <c r="C1296" s="319"/>
      <c r="D1296" s="319"/>
      <c r="E1296" s="319"/>
      <c r="F1296" s="319"/>
      <c r="G1296" s="319"/>
      <c r="H1296" s="319"/>
      <c r="I1296" s="319"/>
    </row>
    <row r="1297" spans="1:9" x14ac:dyDescent="0.25">
      <c r="A1297" s="319"/>
      <c r="B1297" s="319"/>
      <c r="C1297" s="319"/>
      <c r="D1297" s="319"/>
      <c r="E1297" s="319"/>
      <c r="F1297" s="319"/>
      <c r="G1297" s="319"/>
      <c r="H1297" s="319"/>
      <c r="I1297" s="319"/>
    </row>
    <row r="1298" spans="1:9" x14ac:dyDescent="0.25">
      <c r="A1298" s="319"/>
      <c r="B1298" s="319"/>
      <c r="C1298" s="319"/>
      <c r="D1298" s="319"/>
      <c r="E1298" s="319"/>
      <c r="F1298" s="319"/>
      <c r="G1298" s="319"/>
      <c r="H1298" s="319"/>
      <c r="I1298" s="319"/>
    </row>
    <row r="1299" spans="1:9" x14ac:dyDescent="0.25">
      <c r="A1299" s="319"/>
      <c r="B1299" s="319"/>
      <c r="C1299" s="319"/>
      <c r="D1299" s="319"/>
      <c r="E1299" s="319"/>
      <c r="F1299" s="319"/>
      <c r="G1299" s="319"/>
      <c r="H1299" s="319"/>
      <c r="I1299" s="319"/>
    </row>
    <row r="1300" spans="1:9" x14ac:dyDescent="0.25">
      <c r="A1300" s="319"/>
      <c r="B1300" s="319"/>
      <c r="C1300" s="319"/>
      <c r="D1300" s="319"/>
      <c r="E1300" s="319"/>
      <c r="F1300" s="319"/>
      <c r="G1300" s="319"/>
      <c r="H1300" s="319"/>
      <c r="I1300" s="319"/>
    </row>
    <row r="1301" spans="1:9" x14ac:dyDescent="0.25">
      <c r="A1301" s="319"/>
      <c r="B1301" s="319"/>
      <c r="C1301" s="319"/>
      <c r="D1301" s="319"/>
      <c r="E1301" s="319"/>
      <c r="F1301" s="319"/>
      <c r="G1301" s="319"/>
      <c r="H1301" s="319"/>
      <c r="I1301" s="319"/>
    </row>
    <row r="1302" spans="1:9" x14ac:dyDescent="0.25">
      <c r="A1302" s="319"/>
      <c r="B1302" s="319"/>
      <c r="C1302" s="319"/>
      <c r="D1302" s="319"/>
      <c r="E1302" s="319"/>
      <c r="F1302" s="319"/>
      <c r="G1302" s="319"/>
      <c r="H1302" s="319"/>
      <c r="I1302" s="319"/>
    </row>
    <row r="1303" spans="1:9" x14ac:dyDescent="0.25">
      <c r="A1303" s="319"/>
      <c r="B1303" s="319"/>
      <c r="C1303" s="319"/>
      <c r="D1303" s="319"/>
      <c r="E1303" s="319"/>
      <c r="F1303" s="319"/>
      <c r="G1303" s="319"/>
      <c r="H1303" s="319"/>
      <c r="I1303" s="319"/>
    </row>
    <row r="1304" spans="1:9" x14ac:dyDescent="0.25">
      <c r="A1304" s="319"/>
      <c r="B1304" s="319"/>
      <c r="C1304" s="319"/>
      <c r="D1304" s="319"/>
      <c r="E1304" s="319"/>
      <c r="F1304" s="319"/>
      <c r="G1304" s="319"/>
      <c r="H1304" s="319"/>
      <c r="I1304" s="319"/>
    </row>
    <row r="1305" spans="1:9" x14ac:dyDescent="0.25">
      <c r="A1305" s="319"/>
      <c r="B1305" s="319"/>
      <c r="C1305" s="319"/>
      <c r="D1305" s="319"/>
      <c r="E1305" s="319"/>
      <c r="F1305" s="319"/>
      <c r="G1305" s="319"/>
      <c r="H1305" s="319"/>
      <c r="I1305" s="319"/>
    </row>
    <row r="1306" spans="1:9" x14ac:dyDescent="0.25">
      <c r="A1306" s="319"/>
      <c r="B1306" s="319"/>
      <c r="C1306" s="319"/>
      <c r="D1306" s="319"/>
      <c r="E1306" s="319"/>
      <c r="F1306" s="319"/>
      <c r="G1306" s="319"/>
      <c r="H1306" s="319"/>
      <c r="I1306" s="319"/>
    </row>
    <row r="1307" spans="1:9" x14ac:dyDescent="0.25">
      <c r="A1307" s="319"/>
      <c r="B1307" s="319"/>
      <c r="C1307" s="319"/>
      <c r="D1307" s="319"/>
      <c r="E1307" s="319"/>
      <c r="F1307" s="319"/>
      <c r="G1307" s="319"/>
      <c r="H1307" s="319"/>
      <c r="I1307" s="319"/>
    </row>
    <row r="1308" spans="1:9" x14ac:dyDescent="0.25">
      <c r="A1308" s="319"/>
      <c r="B1308" s="319"/>
      <c r="C1308" s="319"/>
      <c r="D1308" s="319"/>
      <c r="E1308" s="319"/>
      <c r="F1308" s="319"/>
      <c r="G1308" s="319"/>
      <c r="H1308" s="319"/>
      <c r="I1308" s="319"/>
    </row>
    <row r="1309" spans="1:9" x14ac:dyDescent="0.25">
      <c r="A1309" s="319"/>
      <c r="B1309" s="319"/>
      <c r="C1309" s="319"/>
      <c r="D1309" s="319"/>
      <c r="E1309" s="319"/>
      <c r="F1309" s="319"/>
      <c r="G1309" s="319"/>
      <c r="H1309" s="319"/>
      <c r="I1309" s="319"/>
    </row>
    <row r="1310" spans="1:9" x14ac:dyDescent="0.25">
      <c r="A1310" s="319"/>
      <c r="B1310" s="319"/>
      <c r="C1310" s="319"/>
      <c r="D1310" s="319"/>
      <c r="E1310" s="319"/>
      <c r="F1310" s="319"/>
      <c r="G1310" s="319"/>
      <c r="H1310" s="319"/>
      <c r="I1310" s="319"/>
    </row>
  </sheetData>
  <mergeCells count="1">
    <mergeCell ref="C40:I5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X90"/>
  <sheetViews>
    <sheetView topLeftCell="B13" workbookViewId="0">
      <selection activeCell="B22" sqref="B22"/>
    </sheetView>
  </sheetViews>
  <sheetFormatPr defaultRowHeight="15" x14ac:dyDescent="0.25"/>
  <cols>
    <col min="1" max="1" width="8.5703125" bestFit="1" customWidth="1"/>
    <col min="2" max="2" width="20.28515625" bestFit="1" customWidth="1"/>
    <col min="3" max="16" width="6.42578125" customWidth="1"/>
    <col min="17" max="17" width="15.5703125" bestFit="1" customWidth="1"/>
    <col min="18" max="18" width="19.85546875" bestFit="1" customWidth="1"/>
    <col min="20" max="20" width="2.85546875" customWidth="1"/>
    <col min="21" max="21" width="12.7109375" bestFit="1" customWidth="1"/>
    <col min="22" max="22" width="4.140625" bestFit="1" customWidth="1"/>
    <col min="24" max="33" width="6.7109375" customWidth="1"/>
    <col min="34" max="35" width="2.85546875" customWidth="1"/>
    <col min="36" max="36" width="9.140625" hidden="1" customWidth="1"/>
    <col min="37" max="37" width="17" hidden="1" customWidth="1"/>
    <col min="38" max="50" width="2" hidden="1" customWidth="1"/>
  </cols>
  <sheetData>
    <row r="1" spans="1:50" x14ac:dyDescent="0.25">
      <c r="A1" s="329"/>
      <c r="B1" s="330"/>
      <c r="C1" s="330"/>
      <c r="D1" s="330"/>
      <c r="E1" s="330"/>
      <c r="F1" s="330"/>
      <c r="G1" s="330"/>
      <c r="H1" s="330"/>
      <c r="I1" s="330"/>
      <c r="J1" s="330"/>
      <c r="K1" s="330"/>
      <c r="L1" s="330"/>
      <c r="M1" s="330"/>
      <c r="N1" s="330"/>
      <c r="O1" s="330"/>
      <c r="P1" s="330"/>
      <c r="Q1" s="330"/>
      <c r="R1" s="330"/>
      <c r="S1" s="330"/>
      <c r="T1" s="332"/>
      <c r="U1" s="332"/>
      <c r="V1" s="332"/>
      <c r="W1" s="332"/>
      <c r="X1" s="332"/>
      <c r="Y1" s="332"/>
      <c r="Z1" s="332"/>
      <c r="AA1" s="332"/>
      <c r="AB1" s="332"/>
      <c r="AC1" s="332"/>
      <c r="AD1" s="332"/>
      <c r="AE1" s="332"/>
      <c r="AF1" s="332"/>
      <c r="AG1" s="332"/>
      <c r="AH1" s="332"/>
      <c r="AK1" s="331" t="s">
        <v>861</v>
      </c>
      <c r="AL1" s="331">
        <f t="shared" ref="AL1:AX1" si="0">COUNT(C22:C36)</f>
        <v>5</v>
      </c>
      <c r="AM1" s="331">
        <f t="shared" si="0"/>
        <v>5</v>
      </c>
      <c r="AN1" s="331">
        <f t="shared" si="0"/>
        <v>5</v>
      </c>
      <c r="AO1" s="331">
        <f t="shared" si="0"/>
        <v>5</v>
      </c>
      <c r="AP1" s="331">
        <f t="shared" si="0"/>
        <v>5</v>
      </c>
      <c r="AQ1" s="331">
        <f t="shared" si="0"/>
        <v>5</v>
      </c>
      <c r="AR1" s="331">
        <f t="shared" si="0"/>
        <v>5</v>
      </c>
      <c r="AS1" s="331">
        <f t="shared" si="0"/>
        <v>5</v>
      </c>
      <c r="AT1" s="331">
        <f t="shared" si="0"/>
        <v>5</v>
      </c>
      <c r="AU1" s="331">
        <f t="shared" si="0"/>
        <v>5</v>
      </c>
      <c r="AV1" s="331">
        <f t="shared" si="0"/>
        <v>5</v>
      </c>
      <c r="AW1" s="331">
        <f t="shared" si="0"/>
        <v>5</v>
      </c>
      <c r="AX1" s="331">
        <f t="shared" si="0"/>
        <v>5</v>
      </c>
    </row>
    <row r="2" spans="1:50" ht="15.75" x14ac:dyDescent="0.25">
      <c r="A2" s="329"/>
      <c r="B2" s="330"/>
      <c r="C2" s="330"/>
      <c r="D2" s="330"/>
      <c r="E2" s="330"/>
      <c r="F2" s="330"/>
      <c r="G2" s="330"/>
      <c r="H2" s="330"/>
      <c r="I2" s="330"/>
      <c r="J2" s="330"/>
      <c r="K2" s="330"/>
      <c r="L2" s="330"/>
      <c r="M2" s="330"/>
      <c r="N2" s="330"/>
      <c r="O2" s="330"/>
      <c r="P2" s="330"/>
      <c r="Q2" s="330"/>
      <c r="R2" s="330"/>
      <c r="S2" s="330"/>
      <c r="T2" s="330"/>
      <c r="U2" s="332"/>
      <c r="V2" s="332"/>
      <c r="W2" s="332"/>
      <c r="X2" s="332"/>
      <c r="Y2" s="332"/>
      <c r="Z2" s="332"/>
      <c r="AA2" s="332"/>
      <c r="AB2" s="332"/>
      <c r="AC2" s="332"/>
      <c r="AD2" s="332"/>
      <c r="AE2" s="332"/>
      <c r="AF2" s="332"/>
      <c r="AG2" s="332"/>
      <c r="AH2" s="332"/>
      <c r="AK2" s="333">
        <v>1</v>
      </c>
      <c r="AL2" s="334">
        <f t="shared" ref="AL2:AX16" si="1">COUNTIF($B$46:$B$50,C22)</f>
        <v>0</v>
      </c>
      <c r="AM2" s="334">
        <f t="shared" si="1"/>
        <v>0</v>
      </c>
      <c r="AN2" s="334">
        <f t="shared" si="1"/>
        <v>0</v>
      </c>
      <c r="AO2" s="334">
        <f t="shared" si="1"/>
        <v>0</v>
      </c>
      <c r="AP2" s="334">
        <f t="shared" si="1"/>
        <v>0</v>
      </c>
      <c r="AQ2" s="334">
        <f t="shared" si="1"/>
        <v>0</v>
      </c>
      <c r="AR2" s="334">
        <f t="shared" si="1"/>
        <v>0</v>
      </c>
      <c r="AS2" s="334">
        <f t="shared" si="1"/>
        <v>0</v>
      </c>
      <c r="AT2" s="334">
        <f t="shared" si="1"/>
        <v>0</v>
      </c>
      <c r="AU2" s="334">
        <f t="shared" si="1"/>
        <v>0</v>
      </c>
      <c r="AV2" s="334">
        <f t="shared" si="1"/>
        <v>0</v>
      </c>
      <c r="AW2" s="334">
        <f t="shared" si="1"/>
        <v>0</v>
      </c>
      <c r="AX2" s="334">
        <f t="shared" si="1"/>
        <v>0</v>
      </c>
    </row>
    <row r="3" spans="1:50" ht="15.75" x14ac:dyDescent="0.25">
      <c r="A3" s="329"/>
      <c r="B3" s="330"/>
      <c r="C3" s="330"/>
      <c r="D3" s="330"/>
      <c r="E3" s="330"/>
      <c r="F3" s="330"/>
      <c r="G3" s="330"/>
      <c r="H3" s="330"/>
      <c r="I3" s="330"/>
      <c r="J3" s="330"/>
      <c r="K3" s="330"/>
      <c r="L3" s="330"/>
      <c r="M3" s="330"/>
      <c r="N3" s="330"/>
      <c r="O3" s="330"/>
      <c r="P3" s="330"/>
      <c r="Q3" s="330"/>
      <c r="R3" s="330"/>
      <c r="S3" s="330"/>
      <c r="T3" s="330"/>
      <c r="U3" s="332"/>
      <c r="V3" s="332"/>
      <c r="W3" s="332"/>
      <c r="X3" s="332"/>
      <c r="Y3" s="332"/>
      <c r="Z3" s="332"/>
      <c r="AA3" s="332"/>
      <c r="AB3" s="332"/>
      <c r="AC3" s="332"/>
      <c r="AD3" s="332"/>
      <c r="AE3" s="332"/>
      <c r="AF3" s="332"/>
      <c r="AG3" s="332"/>
      <c r="AH3" s="332"/>
      <c r="AK3" s="333">
        <f t="shared" ref="AK3:AK16" si="2">AK2+1</f>
        <v>2</v>
      </c>
      <c r="AL3" s="334">
        <f t="shared" si="1"/>
        <v>1</v>
      </c>
      <c r="AM3" s="334">
        <f t="shared" si="1"/>
        <v>0</v>
      </c>
      <c r="AN3" s="334">
        <f t="shared" si="1"/>
        <v>0</v>
      </c>
      <c r="AO3" s="334">
        <f t="shared" si="1"/>
        <v>0</v>
      </c>
      <c r="AP3" s="334">
        <f t="shared" si="1"/>
        <v>0</v>
      </c>
      <c r="AQ3" s="334">
        <f t="shared" si="1"/>
        <v>1</v>
      </c>
      <c r="AR3" s="334">
        <f t="shared" si="1"/>
        <v>1</v>
      </c>
      <c r="AS3" s="334">
        <f t="shared" si="1"/>
        <v>1</v>
      </c>
      <c r="AT3" s="334">
        <f t="shared" si="1"/>
        <v>1</v>
      </c>
      <c r="AU3" s="334">
        <f t="shared" si="1"/>
        <v>0</v>
      </c>
      <c r="AV3" s="334">
        <f t="shared" si="1"/>
        <v>0</v>
      </c>
      <c r="AW3" s="334">
        <f t="shared" si="1"/>
        <v>0</v>
      </c>
      <c r="AX3" s="334">
        <f t="shared" si="1"/>
        <v>0</v>
      </c>
    </row>
    <row r="4" spans="1:50" ht="15.75" x14ac:dyDescent="0.25">
      <c r="A4" s="329"/>
      <c r="B4" s="330"/>
      <c r="C4" s="330"/>
      <c r="D4" s="330"/>
      <c r="E4" s="330"/>
      <c r="F4" s="330"/>
      <c r="G4" s="330"/>
      <c r="H4" s="330"/>
      <c r="I4" s="330"/>
      <c r="J4" s="330"/>
      <c r="K4" s="330"/>
      <c r="L4" s="330"/>
      <c r="M4" s="330"/>
      <c r="N4" s="330"/>
      <c r="O4" s="330"/>
      <c r="P4" s="330"/>
      <c r="Q4" s="330"/>
      <c r="R4" s="330"/>
      <c r="S4" s="330"/>
      <c r="T4" s="330"/>
      <c r="U4" s="332"/>
      <c r="V4" s="332"/>
      <c r="W4" s="332"/>
      <c r="X4" s="332"/>
      <c r="Y4" s="332"/>
      <c r="Z4" s="332"/>
      <c r="AA4" s="332"/>
      <c r="AB4" s="332"/>
      <c r="AC4" s="332"/>
      <c r="AD4" s="332"/>
      <c r="AE4" s="332"/>
      <c r="AF4" s="332"/>
      <c r="AG4" s="332"/>
      <c r="AH4" s="332"/>
      <c r="AK4" s="333">
        <f t="shared" si="2"/>
        <v>3</v>
      </c>
      <c r="AL4" s="334">
        <f t="shared" si="1"/>
        <v>0</v>
      </c>
      <c r="AM4" s="334">
        <f t="shared" si="1"/>
        <v>0</v>
      </c>
      <c r="AN4" s="334">
        <f t="shared" si="1"/>
        <v>0</v>
      </c>
      <c r="AO4" s="334">
        <f t="shared" si="1"/>
        <v>0</v>
      </c>
      <c r="AP4" s="334">
        <f t="shared" si="1"/>
        <v>0</v>
      </c>
      <c r="AQ4" s="334">
        <f t="shared" si="1"/>
        <v>0</v>
      </c>
      <c r="AR4" s="334">
        <f t="shared" si="1"/>
        <v>0</v>
      </c>
      <c r="AS4" s="334">
        <f t="shared" si="1"/>
        <v>0</v>
      </c>
      <c r="AT4" s="334">
        <f t="shared" si="1"/>
        <v>0</v>
      </c>
      <c r="AU4" s="334">
        <f t="shared" si="1"/>
        <v>0</v>
      </c>
      <c r="AV4" s="334">
        <f t="shared" si="1"/>
        <v>0</v>
      </c>
      <c r="AW4" s="334">
        <f t="shared" si="1"/>
        <v>0</v>
      </c>
      <c r="AX4" s="334">
        <f t="shared" si="1"/>
        <v>0</v>
      </c>
    </row>
    <row r="5" spans="1:50" ht="15.75" x14ac:dyDescent="0.25">
      <c r="A5" s="329"/>
      <c r="B5" s="330"/>
      <c r="C5" s="330"/>
      <c r="D5" s="330"/>
      <c r="E5" s="330"/>
      <c r="F5" s="330"/>
      <c r="G5" s="330"/>
      <c r="H5" s="330"/>
      <c r="I5" s="330"/>
      <c r="J5" s="330"/>
      <c r="K5" s="330"/>
      <c r="L5" s="330"/>
      <c r="M5" s="330"/>
      <c r="N5" s="330"/>
      <c r="O5" s="330"/>
      <c r="P5" s="330"/>
      <c r="Q5" s="330"/>
      <c r="R5" s="330"/>
      <c r="S5" s="330"/>
      <c r="T5" s="330"/>
      <c r="U5" s="332"/>
      <c r="V5" s="332"/>
      <c r="W5" s="332"/>
      <c r="X5" s="332"/>
      <c r="Y5" s="332"/>
      <c r="Z5" s="332"/>
      <c r="AA5" s="332"/>
      <c r="AB5" s="332"/>
      <c r="AC5" s="332"/>
      <c r="AD5" s="332"/>
      <c r="AE5" s="332"/>
      <c r="AF5" s="332"/>
      <c r="AG5" s="332"/>
      <c r="AH5" s="332"/>
      <c r="AK5" s="333">
        <f t="shared" si="2"/>
        <v>4</v>
      </c>
      <c r="AL5" s="334">
        <f t="shared" si="1"/>
        <v>0</v>
      </c>
      <c r="AM5" s="334">
        <f t="shared" si="1"/>
        <v>0</v>
      </c>
      <c r="AN5" s="334">
        <f t="shared" si="1"/>
        <v>0</v>
      </c>
      <c r="AO5" s="334">
        <f t="shared" si="1"/>
        <v>0</v>
      </c>
      <c r="AP5" s="334">
        <f t="shared" si="1"/>
        <v>0</v>
      </c>
      <c r="AQ5" s="334">
        <f t="shared" si="1"/>
        <v>0</v>
      </c>
      <c r="AR5" s="334">
        <f t="shared" si="1"/>
        <v>0</v>
      </c>
      <c r="AS5" s="334">
        <f t="shared" si="1"/>
        <v>0</v>
      </c>
      <c r="AT5" s="334">
        <f t="shared" si="1"/>
        <v>0</v>
      </c>
      <c r="AU5" s="334">
        <f t="shared" si="1"/>
        <v>0</v>
      </c>
      <c r="AV5" s="334">
        <f t="shared" si="1"/>
        <v>0</v>
      </c>
      <c r="AW5" s="334">
        <f t="shared" si="1"/>
        <v>0</v>
      </c>
      <c r="AX5" s="334">
        <f t="shared" si="1"/>
        <v>0</v>
      </c>
    </row>
    <row r="6" spans="1:50" ht="15.75" x14ac:dyDescent="0.25">
      <c r="A6" s="329"/>
      <c r="B6" s="330"/>
      <c r="C6" s="330"/>
      <c r="D6" s="330"/>
      <c r="E6" s="330"/>
      <c r="F6" s="330"/>
      <c r="G6" s="330"/>
      <c r="H6" s="330"/>
      <c r="I6" s="330"/>
      <c r="J6" s="330"/>
      <c r="K6" s="330"/>
      <c r="L6" s="330"/>
      <c r="M6" s="330"/>
      <c r="N6" s="330"/>
      <c r="O6" s="330"/>
      <c r="P6" s="330"/>
      <c r="Q6" s="330"/>
      <c r="R6" s="330"/>
      <c r="S6" s="330"/>
      <c r="T6" s="330"/>
      <c r="U6" s="332"/>
      <c r="V6" s="332"/>
      <c r="W6" s="332"/>
      <c r="X6" s="332"/>
      <c r="Y6" s="332"/>
      <c r="Z6" s="332"/>
      <c r="AA6" s="332"/>
      <c r="AB6" s="332"/>
      <c r="AC6" s="332"/>
      <c r="AD6" s="332"/>
      <c r="AE6" s="332"/>
      <c r="AF6" s="332"/>
      <c r="AG6" s="332"/>
      <c r="AH6" s="332"/>
      <c r="AK6" s="333">
        <f t="shared" si="2"/>
        <v>5</v>
      </c>
      <c r="AL6" s="334">
        <f t="shared" si="1"/>
        <v>0</v>
      </c>
      <c r="AM6" s="334">
        <f t="shared" si="1"/>
        <v>0</v>
      </c>
      <c r="AN6" s="334">
        <f t="shared" si="1"/>
        <v>0</v>
      </c>
      <c r="AO6" s="334">
        <f t="shared" si="1"/>
        <v>0</v>
      </c>
      <c r="AP6" s="334">
        <f t="shared" si="1"/>
        <v>0</v>
      </c>
      <c r="AQ6" s="334">
        <f t="shared" si="1"/>
        <v>1</v>
      </c>
      <c r="AR6" s="334">
        <f t="shared" si="1"/>
        <v>0</v>
      </c>
      <c r="AS6" s="334">
        <f t="shared" si="1"/>
        <v>1</v>
      </c>
      <c r="AT6" s="334">
        <f t="shared" si="1"/>
        <v>0</v>
      </c>
      <c r="AU6" s="334">
        <f t="shared" si="1"/>
        <v>1</v>
      </c>
      <c r="AV6" s="334">
        <f t="shared" si="1"/>
        <v>0</v>
      </c>
      <c r="AW6" s="334">
        <f t="shared" si="1"/>
        <v>1</v>
      </c>
      <c r="AX6" s="334">
        <f t="shared" si="1"/>
        <v>0</v>
      </c>
    </row>
    <row r="7" spans="1:50" ht="15.75" x14ac:dyDescent="0.25">
      <c r="A7" s="329"/>
      <c r="B7" s="330"/>
      <c r="C7" s="330"/>
      <c r="D7" s="330"/>
      <c r="E7" s="330"/>
      <c r="F7" s="330"/>
      <c r="G7" s="330"/>
      <c r="H7" s="330"/>
      <c r="I7" s="330"/>
      <c r="J7" s="330"/>
      <c r="K7" s="330"/>
      <c r="L7" s="330"/>
      <c r="M7" s="330"/>
      <c r="N7" s="330"/>
      <c r="O7" s="330"/>
      <c r="P7" s="330"/>
      <c r="Q7" s="330"/>
      <c r="R7" s="330"/>
      <c r="S7" s="330"/>
      <c r="T7" s="330"/>
      <c r="U7" s="332"/>
      <c r="V7" s="332"/>
      <c r="W7" s="332"/>
      <c r="X7" s="332"/>
      <c r="Y7" s="332"/>
      <c r="Z7" s="332"/>
      <c r="AA7" s="332"/>
      <c r="AB7" s="332"/>
      <c r="AC7" s="332"/>
      <c r="AD7" s="332"/>
      <c r="AE7" s="332"/>
      <c r="AF7" s="332"/>
      <c r="AG7" s="332"/>
      <c r="AH7" s="332"/>
      <c r="AK7" s="333">
        <f t="shared" si="2"/>
        <v>6</v>
      </c>
      <c r="AL7" s="334">
        <f t="shared" si="1"/>
        <v>0</v>
      </c>
      <c r="AM7" s="334">
        <f t="shared" si="1"/>
        <v>0</v>
      </c>
      <c r="AN7" s="334">
        <f t="shared" si="1"/>
        <v>1</v>
      </c>
      <c r="AO7" s="334">
        <f t="shared" si="1"/>
        <v>0</v>
      </c>
      <c r="AP7" s="334">
        <f t="shared" si="1"/>
        <v>0</v>
      </c>
      <c r="AQ7" s="334">
        <f t="shared" si="1"/>
        <v>0</v>
      </c>
      <c r="AR7" s="334">
        <f t="shared" si="1"/>
        <v>0</v>
      </c>
      <c r="AS7" s="334">
        <f t="shared" si="1"/>
        <v>1</v>
      </c>
      <c r="AT7" s="334">
        <f t="shared" si="1"/>
        <v>1</v>
      </c>
      <c r="AU7" s="334">
        <f t="shared" si="1"/>
        <v>0</v>
      </c>
      <c r="AV7" s="334">
        <f t="shared" si="1"/>
        <v>1</v>
      </c>
      <c r="AW7" s="334">
        <f t="shared" si="1"/>
        <v>0</v>
      </c>
      <c r="AX7" s="334">
        <f t="shared" si="1"/>
        <v>0</v>
      </c>
    </row>
    <row r="8" spans="1:50" ht="15.75" x14ac:dyDescent="0.25">
      <c r="A8" s="329"/>
      <c r="B8" s="330"/>
      <c r="C8" s="330"/>
      <c r="D8" s="330"/>
      <c r="E8" s="330"/>
      <c r="F8" s="330"/>
      <c r="G8" s="330"/>
      <c r="H8" s="330"/>
      <c r="I8" s="330"/>
      <c r="J8" s="330"/>
      <c r="K8" s="330"/>
      <c r="L8" s="330"/>
      <c r="M8" s="330"/>
      <c r="N8" s="330"/>
      <c r="O8" s="330"/>
      <c r="P8" s="330"/>
      <c r="Q8" s="330"/>
      <c r="R8" s="330"/>
      <c r="S8" s="330"/>
      <c r="T8" s="330"/>
      <c r="U8" s="332"/>
      <c r="V8" s="332"/>
      <c r="W8" s="332"/>
      <c r="X8" s="332"/>
      <c r="Y8" s="332"/>
      <c r="Z8" s="332"/>
      <c r="AA8" s="332"/>
      <c r="AB8" s="332"/>
      <c r="AC8" s="332"/>
      <c r="AD8" s="332"/>
      <c r="AE8" s="332"/>
      <c r="AF8" s="332"/>
      <c r="AG8" s="332"/>
      <c r="AH8" s="332"/>
      <c r="AK8" s="333">
        <f t="shared" si="2"/>
        <v>7</v>
      </c>
      <c r="AL8" s="334">
        <f t="shared" si="1"/>
        <v>0</v>
      </c>
      <c r="AM8" s="334">
        <f t="shared" si="1"/>
        <v>0</v>
      </c>
      <c r="AN8" s="334">
        <f t="shared" si="1"/>
        <v>0</v>
      </c>
      <c r="AO8" s="334">
        <f t="shared" si="1"/>
        <v>0</v>
      </c>
      <c r="AP8" s="334">
        <f t="shared" si="1"/>
        <v>0</v>
      </c>
      <c r="AQ8" s="334">
        <f t="shared" si="1"/>
        <v>0</v>
      </c>
      <c r="AR8" s="334">
        <f t="shared" si="1"/>
        <v>0</v>
      </c>
      <c r="AS8" s="334">
        <f t="shared" si="1"/>
        <v>0</v>
      </c>
      <c r="AT8" s="334">
        <f t="shared" si="1"/>
        <v>0</v>
      </c>
      <c r="AU8" s="334">
        <f t="shared" si="1"/>
        <v>0</v>
      </c>
      <c r="AV8" s="334">
        <f t="shared" si="1"/>
        <v>0</v>
      </c>
      <c r="AW8" s="334">
        <f t="shared" si="1"/>
        <v>0</v>
      </c>
      <c r="AX8" s="334">
        <f t="shared" si="1"/>
        <v>0</v>
      </c>
    </row>
    <row r="9" spans="1:50" ht="15.75" x14ac:dyDescent="0.25">
      <c r="A9" s="329"/>
      <c r="B9" s="330"/>
      <c r="C9" s="329"/>
      <c r="D9" s="329"/>
      <c r="E9" s="329"/>
      <c r="F9" s="329"/>
      <c r="G9" s="329"/>
      <c r="H9" s="329"/>
      <c r="I9" s="329"/>
      <c r="J9" s="329"/>
      <c r="K9" s="329"/>
      <c r="L9" s="329"/>
      <c r="M9" s="329"/>
      <c r="N9" s="329"/>
      <c r="O9" s="329"/>
      <c r="P9" s="329"/>
      <c r="Q9" s="329"/>
      <c r="R9" s="329"/>
      <c r="S9" s="329"/>
      <c r="T9" s="329"/>
      <c r="U9" s="332"/>
      <c r="V9" s="332"/>
      <c r="W9" s="332"/>
      <c r="X9" s="332"/>
      <c r="Y9" s="332"/>
      <c r="Z9" s="332"/>
      <c r="AA9" s="332"/>
      <c r="AB9" s="332"/>
      <c r="AC9" s="332"/>
      <c r="AD9" s="332"/>
      <c r="AE9" s="332"/>
      <c r="AF9" s="332"/>
      <c r="AG9" s="332"/>
      <c r="AH9" s="332"/>
      <c r="AK9" s="333">
        <f t="shared" si="2"/>
        <v>8</v>
      </c>
      <c r="AL9" s="334">
        <f t="shared" si="1"/>
        <v>0</v>
      </c>
      <c r="AM9" s="334">
        <f t="shared" si="1"/>
        <v>0</v>
      </c>
      <c r="AN9" s="334">
        <f t="shared" si="1"/>
        <v>0</v>
      </c>
      <c r="AO9" s="334">
        <f t="shared" si="1"/>
        <v>0</v>
      </c>
      <c r="AP9" s="334">
        <f t="shared" si="1"/>
        <v>0</v>
      </c>
      <c r="AQ9" s="334">
        <f t="shared" si="1"/>
        <v>0</v>
      </c>
      <c r="AR9" s="334">
        <f t="shared" si="1"/>
        <v>0</v>
      </c>
      <c r="AS9" s="334">
        <f t="shared" si="1"/>
        <v>0</v>
      </c>
      <c r="AT9" s="334">
        <f t="shared" si="1"/>
        <v>0</v>
      </c>
      <c r="AU9" s="334">
        <f t="shared" si="1"/>
        <v>0</v>
      </c>
      <c r="AV9" s="334">
        <f t="shared" si="1"/>
        <v>0</v>
      </c>
      <c r="AW9" s="334">
        <f t="shared" si="1"/>
        <v>0</v>
      </c>
      <c r="AX9" s="334">
        <f t="shared" si="1"/>
        <v>0</v>
      </c>
    </row>
    <row r="10" spans="1:50" ht="15.75" x14ac:dyDescent="0.25">
      <c r="A10" s="329"/>
      <c r="B10" s="330"/>
      <c r="C10" s="329"/>
      <c r="D10" s="329"/>
      <c r="E10" s="329"/>
      <c r="F10" s="329"/>
      <c r="G10" s="329"/>
      <c r="H10" s="329"/>
      <c r="I10" s="329"/>
      <c r="J10" s="329"/>
      <c r="K10" s="329"/>
      <c r="L10" s="329"/>
      <c r="M10" s="329"/>
      <c r="N10" s="329"/>
      <c r="O10" s="329"/>
      <c r="P10" s="329"/>
      <c r="Q10" s="329"/>
      <c r="R10" s="329"/>
      <c r="S10" s="329"/>
      <c r="T10" s="329"/>
      <c r="U10" s="332"/>
      <c r="V10" s="332"/>
      <c r="W10" s="332"/>
      <c r="X10" s="332"/>
      <c r="Y10" s="332"/>
      <c r="Z10" s="332"/>
      <c r="AA10" s="332"/>
      <c r="AB10" s="332"/>
      <c r="AC10" s="332"/>
      <c r="AD10" s="332"/>
      <c r="AE10" s="332"/>
      <c r="AF10" s="332"/>
      <c r="AG10" s="332"/>
      <c r="AH10" s="332"/>
      <c r="AK10" s="333">
        <f t="shared" si="2"/>
        <v>9</v>
      </c>
      <c r="AL10" s="334">
        <f t="shared" si="1"/>
        <v>0</v>
      </c>
      <c r="AM10" s="334">
        <f t="shared" si="1"/>
        <v>0</v>
      </c>
      <c r="AN10" s="334">
        <f t="shared" si="1"/>
        <v>0</v>
      </c>
      <c r="AO10" s="334">
        <f t="shared" si="1"/>
        <v>0</v>
      </c>
      <c r="AP10" s="334">
        <f t="shared" si="1"/>
        <v>0</v>
      </c>
      <c r="AQ10" s="334">
        <f t="shared" si="1"/>
        <v>1</v>
      </c>
      <c r="AR10" s="334">
        <f t="shared" si="1"/>
        <v>0</v>
      </c>
      <c r="AS10" s="334">
        <f t="shared" si="1"/>
        <v>1</v>
      </c>
      <c r="AT10" s="334">
        <f t="shared" si="1"/>
        <v>0</v>
      </c>
      <c r="AU10" s="334">
        <f t="shared" si="1"/>
        <v>0</v>
      </c>
      <c r="AV10" s="334">
        <f t="shared" si="1"/>
        <v>1</v>
      </c>
      <c r="AW10" s="334">
        <f t="shared" si="1"/>
        <v>0</v>
      </c>
      <c r="AX10" s="334">
        <f t="shared" si="1"/>
        <v>1</v>
      </c>
    </row>
    <row r="11" spans="1:50" ht="15.75" thickBot="1" x14ac:dyDescent="0.3">
      <c r="A11" s="329"/>
      <c r="B11" s="330"/>
      <c r="C11" s="329"/>
      <c r="D11" s="329"/>
      <c r="E11" s="329"/>
      <c r="F11" s="329"/>
      <c r="G11" s="329"/>
      <c r="H11" s="329"/>
      <c r="I11" s="329"/>
      <c r="J11" s="329"/>
      <c r="K11" s="329"/>
      <c r="L11" s="329"/>
      <c r="M11" s="329"/>
      <c r="N11" s="329"/>
      <c r="O11" s="329"/>
      <c r="P11" s="329"/>
      <c r="Q11" s="329"/>
      <c r="R11" s="329"/>
      <c r="S11" s="329"/>
      <c r="T11" s="329"/>
      <c r="U11" s="332"/>
      <c r="V11" s="332"/>
      <c r="W11" s="332"/>
      <c r="X11" s="332"/>
      <c r="Y11" s="332"/>
      <c r="Z11" s="332"/>
      <c r="AA11" s="332"/>
      <c r="AB11" s="332"/>
      <c r="AC11" s="332"/>
      <c r="AD11" s="332"/>
      <c r="AE11" s="332"/>
      <c r="AF11" s="332"/>
      <c r="AG11" s="332"/>
      <c r="AH11" s="332"/>
      <c r="AK11" s="335">
        <f t="shared" si="2"/>
        <v>10</v>
      </c>
      <c r="AL11" s="334">
        <f t="shared" si="1"/>
        <v>0</v>
      </c>
      <c r="AM11" s="334">
        <f t="shared" si="1"/>
        <v>1</v>
      </c>
      <c r="AN11" s="334">
        <f t="shared" si="1"/>
        <v>0</v>
      </c>
      <c r="AO11" s="334">
        <f t="shared" si="1"/>
        <v>0</v>
      </c>
      <c r="AP11" s="334">
        <f t="shared" si="1"/>
        <v>0</v>
      </c>
      <c r="AQ11" s="334">
        <f t="shared" si="1"/>
        <v>0</v>
      </c>
      <c r="AR11" s="334">
        <f t="shared" si="1"/>
        <v>1</v>
      </c>
      <c r="AS11" s="334">
        <f t="shared" si="1"/>
        <v>1</v>
      </c>
      <c r="AT11" s="334">
        <f t="shared" si="1"/>
        <v>0</v>
      </c>
      <c r="AU11" s="334">
        <f t="shared" si="1"/>
        <v>0</v>
      </c>
      <c r="AV11" s="334">
        <f t="shared" si="1"/>
        <v>0</v>
      </c>
      <c r="AW11" s="334">
        <f t="shared" si="1"/>
        <v>0</v>
      </c>
      <c r="AX11" s="334">
        <f t="shared" si="1"/>
        <v>1</v>
      </c>
    </row>
    <row r="12" spans="1:50" ht="19.5" thickBot="1" x14ac:dyDescent="0.35">
      <c r="A12" s="329"/>
      <c r="B12" s="330"/>
      <c r="C12" s="329"/>
      <c r="D12" s="329"/>
      <c r="E12" s="329"/>
      <c r="F12" s="329"/>
      <c r="G12" s="329"/>
      <c r="H12" s="329"/>
      <c r="I12" s="329"/>
      <c r="J12" s="329"/>
      <c r="K12" s="329"/>
      <c r="L12" s="329"/>
      <c r="M12" s="329"/>
      <c r="N12" s="329"/>
      <c r="O12" s="329"/>
      <c r="P12" s="329"/>
      <c r="Q12" s="329"/>
      <c r="R12" s="329"/>
      <c r="S12" s="329"/>
      <c r="T12" s="329"/>
      <c r="U12" s="336" t="s">
        <v>43</v>
      </c>
      <c r="V12" s="337">
        <v>15</v>
      </c>
      <c r="W12" s="337" t="s">
        <v>44</v>
      </c>
      <c r="X12" s="337">
        <v>13</v>
      </c>
      <c r="Y12" s="337"/>
      <c r="Z12" s="337"/>
      <c r="AA12" s="337"/>
      <c r="AB12" s="337"/>
      <c r="AC12" s="337"/>
      <c r="AD12" s="337" t="s">
        <v>862</v>
      </c>
      <c r="AE12" s="337"/>
      <c r="AF12" s="337"/>
      <c r="AG12" s="338"/>
      <c r="AH12" s="332"/>
      <c r="AK12" s="335">
        <f t="shared" si="2"/>
        <v>11</v>
      </c>
      <c r="AL12" s="334">
        <f t="shared" si="1"/>
        <v>0</v>
      </c>
      <c r="AM12" s="334">
        <f t="shared" si="1"/>
        <v>0</v>
      </c>
      <c r="AN12" s="334">
        <f t="shared" si="1"/>
        <v>0</v>
      </c>
      <c r="AO12" s="334">
        <f t="shared" si="1"/>
        <v>0</v>
      </c>
      <c r="AP12" s="334">
        <f t="shared" si="1"/>
        <v>0</v>
      </c>
      <c r="AQ12" s="334">
        <f t="shared" si="1"/>
        <v>0</v>
      </c>
      <c r="AR12" s="334">
        <f t="shared" si="1"/>
        <v>0</v>
      </c>
      <c r="AS12" s="334">
        <f t="shared" si="1"/>
        <v>0</v>
      </c>
      <c r="AT12" s="334">
        <f t="shared" si="1"/>
        <v>0</v>
      </c>
      <c r="AU12" s="334">
        <f t="shared" si="1"/>
        <v>0</v>
      </c>
      <c r="AV12" s="334">
        <f t="shared" si="1"/>
        <v>0</v>
      </c>
      <c r="AW12" s="334">
        <f t="shared" si="1"/>
        <v>0</v>
      </c>
      <c r="AX12" s="334">
        <f t="shared" si="1"/>
        <v>0</v>
      </c>
    </row>
    <row r="13" spans="1:50" ht="19.5" thickBot="1" x14ac:dyDescent="0.35">
      <c r="A13" s="329"/>
      <c r="B13" s="330"/>
      <c r="C13" s="329"/>
      <c r="D13" s="329"/>
      <c r="E13" s="329"/>
      <c r="F13" s="329"/>
      <c r="G13" s="329"/>
      <c r="H13" s="329"/>
      <c r="I13" s="329"/>
      <c r="J13" s="329"/>
      <c r="K13" s="329"/>
      <c r="L13" s="329"/>
      <c r="M13" s="329"/>
      <c r="N13" s="329"/>
      <c r="O13" s="329"/>
      <c r="P13" s="329"/>
      <c r="Q13" s="329"/>
      <c r="R13" s="329"/>
      <c r="S13" s="329"/>
      <c r="T13" s="329"/>
      <c r="U13" s="28"/>
      <c r="V13" s="29"/>
      <c r="W13" s="29"/>
      <c r="X13" s="339" t="s">
        <v>47</v>
      </c>
      <c r="Y13" s="339"/>
      <c r="Z13" s="339"/>
      <c r="AA13" s="29"/>
      <c r="AB13" s="29"/>
      <c r="AC13" s="29"/>
      <c r="AD13" s="340"/>
      <c r="AE13" s="29"/>
      <c r="AF13" s="29"/>
      <c r="AG13" s="30"/>
      <c r="AH13" s="332"/>
      <c r="AK13" s="335">
        <f t="shared" si="2"/>
        <v>12</v>
      </c>
      <c r="AL13" s="334">
        <f t="shared" si="1"/>
        <v>0</v>
      </c>
      <c r="AM13" s="334">
        <f t="shared" si="1"/>
        <v>0</v>
      </c>
      <c r="AN13" s="334">
        <f t="shared" si="1"/>
        <v>0</v>
      </c>
      <c r="AO13" s="334">
        <f t="shared" si="1"/>
        <v>0</v>
      </c>
      <c r="AP13" s="334">
        <f t="shared" si="1"/>
        <v>0</v>
      </c>
      <c r="AQ13" s="334">
        <f t="shared" si="1"/>
        <v>0</v>
      </c>
      <c r="AR13" s="334">
        <f t="shared" si="1"/>
        <v>0</v>
      </c>
      <c r="AS13" s="334">
        <f t="shared" si="1"/>
        <v>0</v>
      </c>
      <c r="AT13" s="334">
        <f t="shared" si="1"/>
        <v>0</v>
      </c>
      <c r="AU13" s="334">
        <f t="shared" si="1"/>
        <v>0</v>
      </c>
      <c r="AV13" s="334">
        <f t="shared" si="1"/>
        <v>0</v>
      </c>
      <c r="AW13" s="334">
        <f t="shared" si="1"/>
        <v>0</v>
      </c>
      <c r="AX13" s="334">
        <f t="shared" si="1"/>
        <v>0</v>
      </c>
    </row>
    <row r="14" spans="1:50" ht="15.75" x14ac:dyDescent="0.25">
      <c r="A14" s="329"/>
      <c r="B14" s="330"/>
      <c r="C14" s="329"/>
      <c r="D14" s="329"/>
      <c r="E14" s="329"/>
      <c r="F14" s="329"/>
      <c r="G14" s="329"/>
      <c r="H14" s="329"/>
      <c r="I14" s="329"/>
      <c r="J14" s="329"/>
      <c r="K14" s="329"/>
      <c r="L14" s="329"/>
      <c r="M14" s="329"/>
      <c r="N14" s="329"/>
      <c r="O14" s="329"/>
      <c r="P14" s="329"/>
      <c r="Q14" s="329"/>
      <c r="R14" s="329"/>
      <c r="S14" s="329"/>
      <c r="T14" s="329"/>
      <c r="U14" s="341" t="s">
        <v>48</v>
      </c>
      <c r="V14" s="342"/>
      <c r="W14" s="343"/>
      <c r="X14" s="344" t="s">
        <v>49</v>
      </c>
      <c r="Y14" s="345" t="s">
        <v>49</v>
      </c>
      <c r="Z14" s="346" t="s">
        <v>50</v>
      </c>
      <c r="AA14" s="346" t="s">
        <v>50</v>
      </c>
      <c r="AB14" s="347" t="s">
        <v>51</v>
      </c>
      <c r="AC14" s="347" t="s">
        <v>51</v>
      </c>
      <c r="AD14" s="348" t="s">
        <v>52</v>
      </c>
      <c r="AE14" s="348" t="s">
        <v>52</v>
      </c>
      <c r="AF14" s="349">
        <v>1</v>
      </c>
      <c r="AG14" s="350">
        <v>1</v>
      </c>
      <c r="AH14" s="332"/>
      <c r="AK14" s="335">
        <f t="shared" si="2"/>
        <v>13</v>
      </c>
      <c r="AL14" s="334">
        <f t="shared" si="1"/>
        <v>0</v>
      </c>
      <c r="AM14" s="334">
        <f t="shared" si="1"/>
        <v>0</v>
      </c>
      <c r="AN14" s="334">
        <f t="shared" si="1"/>
        <v>0</v>
      </c>
      <c r="AO14" s="334">
        <f t="shared" si="1"/>
        <v>0</v>
      </c>
      <c r="AP14" s="334">
        <f t="shared" si="1"/>
        <v>0</v>
      </c>
      <c r="AQ14" s="334">
        <f t="shared" si="1"/>
        <v>0</v>
      </c>
      <c r="AR14" s="334">
        <f t="shared" si="1"/>
        <v>0</v>
      </c>
      <c r="AS14" s="334">
        <f t="shared" si="1"/>
        <v>0</v>
      </c>
      <c r="AT14" s="334">
        <f t="shared" si="1"/>
        <v>0</v>
      </c>
      <c r="AU14" s="334">
        <f t="shared" si="1"/>
        <v>0</v>
      </c>
      <c r="AV14" s="334">
        <f t="shared" si="1"/>
        <v>0</v>
      </c>
      <c r="AW14" s="334">
        <f t="shared" si="1"/>
        <v>0</v>
      </c>
      <c r="AX14" s="334">
        <f t="shared" si="1"/>
        <v>0</v>
      </c>
    </row>
    <row r="15" spans="1:50" ht="15.75" x14ac:dyDescent="0.25">
      <c r="A15" s="329"/>
      <c r="B15" s="330"/>
      <c r="C15" s="329"/>
      <c r="D15" s="329"/>
      <c r="E15" s="329"/>
      <c r="F15" s="329"/>
      <c r="G15" s="329"/>
      <c r="H15" s="329"/>
      <c r="I15" s="329"/>
      <c r="J15" s="329"/>
      <c r="K15" s="329"/>
      <c r="L15" s="329"/>
      <c r="M15" s="329"/>
      <c r="N15" s="329"/>
      <c r="O15" s="329"/>
      <c r="P15" s="329"/>
      <c r="Q15" s="329"/>
      <c r="R15" s="329"/>
      <c r="S15" s="329"/>
      <c r="T15" s="329"/>
      <c r="U15" s="351" t="s">
        <v>54</v>
      </c>
      <c r="V15" s="352"/>
      <c r="W15" s="353" t="s">
        <v>55</v>
      </c>
      <c r="X15" s="44" t="s">
        <v>56</v>
      </c>
      <c r="Y15" s="45" t="s">
        <v>57</v>
      </c>
      <c r="Z15" s="46" t="s">
        <v>56</v>
      </c>
      <c r="AA15" s="46" t="s">
        <v>57</v>
      </c>
      <c r="AB15" s="47" t="s">
        <v>56</v>
      </c>
      <c r="AC15" s="48" t="s">
        <v>57</v>
      </c>
      <c r="AD15" s="49" t="s">
        <v>56</v>
      </c>
      <c r="AE15" s="50" t="s">
        <v>57</v>
      </c>
      <c r="AF15" s="39" t="s">
        <v>56</v>
      </c>
      <c r="AG15" s="148" t="s">
        <v>57</v>
      </c>
      <c r="AH15" s="332"/>
      <c r="AK15" s="335">
        <f t="shared" si="2"/>
        <v>14</v>
      </c>
      <c r="AL15" s="334">
        <f t="shared" si="1"/>
        <v>0</v>
      </c>
      <c r="AM15" s="334">
        <f t="shared" si="1"/>
        <v>0</v>
      </c>
      <c r="AN15" s="334">
        <f t="shared" si="1"/>
        <v>0</v>
      </c>
      <c r="AO15" s="334">
        <f t="shared" si="1"/>
        <v>0</v>
      </c>
      <c r="AP15" s="334">
        <f t="shared" si="1"/>
        <v>0</v>
      </c>
      <c r="AQ15" s="334">
        <f t="shared" si="1"/>
        <v>0</v>
      </c>
      <c r="AR15" s="334">
        <f t="shared" si="1"/>
        <v>0</v>
      </c>
      <c r="AS15" s="334">
        <f t="shared" si="1"/>
        <v>0</v>
      </c>
      <c r="AT15" s="334">
        <f t="shared" si="1"/>
        <v>0</v>
      </c>
      <c r="AU15" s="334">
        <f t="shared" si="1"/>
        <v>0</v>
      </c>
      <c r="AV15" s="334">
        <f t="shared" si="1"/>
        <v>0</v>
      </c>
      <c r="AW15" s="334">
        <f t="shared" si="1"/>
        <v>0</v>
      </c>
      <c r="AX15" s="334">
        <f t="shared" si="1"/>
        <v>0</v>
      </c>
    </row>
    <row r="16" spans="1:50" ht="15.75" x14ac:dyDescent="0.25">
      <c r="A16" s="329"/>
      <c r="B16" s="330"/>
      <c r="C16" s="329"/>
      <c r="D16" s="329"/>
      <c r="E16" s="329"/>
      <c r="F16" s="329"/>
      <c r="G16" s="329"/>
      <c r="H16" s="329"/>
      <c r="I16" s="329"/>
      <c r="J16" s="329"/>
      <c r="K16" s="329"/>
      <c r="L16" s="329"/>
      <c r="M16" s="329"/>
      <c r="N16" s="329"/>
      <c r="O16" s="329"/>
      <c r="P16" s="329"/>
      <c r="Q16" s="329"/>
      <c r="R16" s="329"/>
      <c r="S16" s="329"/>
      <c r="T16" s="329"/>
      <c r="U16" s="54" t="s">
        <v>61</v>
      </c>
      <c r="V16" s="45" t="s">
        <v>62</v>
      </c>
      <c r="W16" s="55">
        <v>4.329004329004329E-3</v>
      </c>
      <c r="X16" s="44">
        <v>1</v>
      </c>
      <c r="Y16" s="45">
        <v>1</v>
      </c>
      <c r="Z16" s="46">
        <v>0</v>
      </c>
      <c r="AA16" s="46">
        <v>1</v>
      </c>
      <c r="AB16" s="47">
        <v>0</v>
      </c>
      <c r="AC16" s="47">
        <v>2</v>
      </c>
      <c r="AD16" s="49">
        <v>2</v>
      </c>
      <c r="AE16" s="49">
        <v>6</v>
      </c>
      <c r="AF16" s="39">
        <v>3</v>
      </c>
      <c r="AG16" s="148">
        <v>9</v>
      </c>
      <c r="AH16" s="332"/>
      <c r="AK16" s="335">
        <f t="shared" si="2"/>
        <v>15</v>
      </c>
      <c r="AL16" s="334">
        <f t="shared" si="1"/>
        <v>0</v>
      </c>
      <c r="AM16" s="334">
        <f t="shared" si="1"/>
        <v>0</v>
      </c>
      <c r="AN16" s="334">
        <f t="shared" si="1"/>
        <v>0</v>
      </c>
      <c r="AO16" s="334">
        <f t="shared" si="1"/>
        <v>0</v>
      </c>
      <c r="AP16" s="334">
        <f t="shared" si="1"/>
        <v>0</v>
      </c>
      <c r="AQ16" s="334">
        <f t="shared" si="1"/>
        <v>0</v>
      </c>
      <c r="AR16" s="334">
        <f t="shared" si="1"/>
        <v>0</v>
      </c>
      <c r="AS16" s="334">
        <f t="shared" si="1"/>
        <v>0</v>
      </c>
      <c r="AT16" s="334">
        <f t="shared" si="1"/>
        <v>0</v>
      </c>
      <c r="AU16" s="334">
        <f t="shared" si="1"/>
        <v>0</v>
      </c>
      <c r="AV16" s="334">
        <f t="shared" si="1"/>
        <v>0</v>
      </c>
      <c r="AW16" s="334">
        <f t="shared" si="1"/>
        <v>0</v>
      </c>
      <c r="AX16" s="334">
        <f t="shared" si="1"/>
        <v>0</v>
      </c>
    </row>
    <row r="17" spans="1:50" ht="15.75" x14ac:dyDescent="0.25">
      <c r="A17" s="329"/>
      <c r="B17" s="330"/>
      <c r="C17" s="329"/>
      <c r="D17" s="329"/>
      <c r="E17" s="329"/>
      <c r="F17" s="329"/>
      <c r="G17" s="329"/>
      <c r="H17" s="329"/>
      <c r="I17" s="329"/>
      <c r="J17" s="329"/>
      <c r="K17" s="329"/>
      <c r="L17" s="329"/>
      <c r="M17" s="329"/>
      <c r="N17" s="329"/>
      <c r="O17" s="329"/>
      <c r="P17" s="329"/>
      <c r="Q17" s="329"/>
      <c r="R17" s="329"/>
      <c r="S17" s="329"/>
      <c r="T17" s="329"/>
      <c r="U17" s="84" t="s">
        <v>61</v>
      </c>
      <c r="V17" s="46" t="s">
        <v>62</v>
      </c>
      <c r="W17" s="85">
        <v>0.21178821178821178</v>
      </c>
      <c r="X17" s="63" t="s">
        <v>79</v>
      </c>
      <c r="Y17" s="64" t="s">
        <v>79</v>
      </c>
      <c r="Z17" s="46">
        <v>1</v>
      </c>
      <c r="AA17" s="46">
        <v>2</v>
      </c>
      <c r="AB17" s="47">
        <v>0</v>
      </c>
      <c r="AC17" s="47">
        <v>4</v>
      </c>
      <c r="AD17" s="49">
        <v>2</v>
      </c>
      <c r="AE17" s="49">
        <v>8</v>
      </c>
      <c r="AF17" s="39">
        <v>1</v>
      </c>
      <c r="AG17" s="148">
        <v>8</v>
      </c>
      <c r="AH17" s="332"/>
      <c r="AK17" s="354"/>
      <c r="AL17" s="354"/>
      <c r="AM17" s="354"/>
      <c r="AN17" s="354"/>
      <c r="AO17" s="354"/>
      <c r="AP17" s="354"/>
      <c r="AQ17" s="354"/>
      <c r="AR17" s="354"/>
      <c r="AS17" s="354"/>
      <c r="AT17" s="354"/>
      <c r="AU17" s="354"/>
      <c r="AV17" s="354"/>
      <c r="AW17" s="354"/>
      <c r="AX17" s="354"/>
    </row>
    <row r="18" spans="1:50" ht="16.5" thickBot="1" x14ac:dyDescent="0.3">
      <c r="A18" s="329"/>
      <c r="B18" s="330"/>
      <c r="C18" s="329"/>
      <c r="D18" s="329"/>
      <c r="E18" s="329"/>
      <c r="F18" s="329"/>
      <c r="G18" s="329"/>
      <c r="H18" s="329"/>
      <c r="I18" s="329"/>
      <c r="J18" s="329"/>
      <c r="K18" s="329"/>
      <c r="L18" s="329"/>
      <c r="M18" s="329"/>
      <c r="N18" s="329"/>
      <c r="O18" s="329"/>
      <c r="P18" s="329"/>
      <c r="Q18" s="329"/>
      <c r="R18" s="329"/>
      <c r="S18" s="329"/>
      <c r="T18" s="329"/>
      <c r="U18" s="87" t="s">
        <v>61</v>
      </c>
      <c r="V18" s="88" t="s">
        <v>62</v>
      </c>
      <c r="W18" s="355">
        <v>1</v>
      </c>
      <c r="X18" s="356" t="s">
        <v>79</v>
      </c>
      <c r="Y18" s="357" t="s">
        <v>79</v>
      </c>
      <c r="Z18" s="357" t="s">
        <v>79</v>
      </c>
      <c r="AA18" s="357" t="s">
        <v>79</v>
      </c>
      <c r="AB18" s="358">
        <v>1</v>
      </c>
      <c r="AC18" s="358">
        <v>6</v>
      </c>
      <c r="AD18" s="359">
        <v>0</v>
      </c>
      <c r="AE18" s="359">
        <v>10</v>
      </c>
      <c r="AF18" s="360">
        <v>0</v>
      </c>
      <c r="AG18" s="361">
        <v>9</v>
      </c>
      <c r="AH18" s="332"/>
      <c r="AK18" s="335" t="s">
        <v>31</v>
      </c>
      <c r="AL18" s="362">
        <f t="shared" ref="AL18:AX18" si="3">SUM(AL2:AL16)</f>
        <v>1</v>
      </c>
      <c r="AM18" s="362">
        <f t="shared" si="3"/>
        <v>1</v>
      </c>
      <c r="AN18" s="362">
        <f t="shared" si="3"/>
        <v>1</v>
      </c>
      <c r="AO18" s="362">
        <f t="shared" si="3"/>
        <v>0</v>
      </c>
      <c r="AP18" s="362">
        <f t="shared" si="3"/>
        <v>0</v>
      </c>
      <c r="AQ18" s="362">
        <f t="shared" si="3"/>
        <v>3</v>
      </c>
      <c r="AR18" s="362">
        <f t="shared" si="3"/>
        <v>2</v>
      </c>
      <c r="AS18" s="362">
        <f t="shared" si="3"/>
        <v>5</v>
      </c>
      <c r="AT18" s="362">
        <f t="shared" si="3"/>
        <v>2</v>
      </c>
      <c r="AU18" s="362">
        <f t="shared" si="3"/>
        <v>1</v>
      </c>
      <c r="AV18" s="362">
        <f t="shared" si="3"/>
        <v>2</v>
      </c>
      <c r="AW18" s="362">
        <f t="shared" si="3"/>
        <v>1</v>
      </c>
      <c r="AX18" s="362">
        <f t="shared" si="3"/>
        <v>2</v>
      </c>
    </row>
    <row r="19" spans="1:50" ht="19.5" thickBot="1" x14ac:dyDescent="0.35">
      <c r="A19" s="329"/>
      <c r="B19" s="363" t="s">
        <v>53</v>
      </c>
      <c r="C19" s="329"/>
      <c r="D19" s="329"/>
      <c r="E19" s="329"/>
      <c r="F19" s="329"/>
      <c r="G19" s="329"/>
      <c r="H19" s="329"/>
      <c r="I19" s="329"/>
      <c r="J19" s="329"/>
      <c r="K19" s="329"/>
      <c r="L19" s="329"/>
      <c r="M19" s="329"/>
      <c r="N19" s="329"/>
      <c r="O19" s="329"/>
      <c r="P19" s="329"/>
      <c r="Q19" s="329"/>
      <c r="R19" s="330"/>
      <c r="S19" s="330"/>
      <c r="T19" s="330"/>
      <c r="U19" s="185"/>
      <c r="V19" s="186"/>
      <c r="W19" s="186"/>
      <c r="X19" s="364" t="s">
        <v>863</v>
      </c>
      <c r="Y19" s="364"/>
      <c r="Z19" s="364"/>
      <c r="AA19" s="186"/>
      <c r="AB19" s="186"/>
      <c r="AC19" s="186"/>
      <c r="AD19" s="186"/>
      <c r="AE19" s="186"/>
      <c r="AF19" s="186"/>
      <c r="AG19" s="187"/>
      <c r="AH19" s="332"/>
      <c r="AK19" s="365" t="s">
        <v>34</v>
      </c>
      <c r="AL19" s="366">
        <f t="shared" ref="AL19:AX19" si="4">IF(C39=AL18,1,0)</f>
        <v>1</v>
      </c>
      <c r="AM19" s="366">
        <f t="shared" si="4"/>
        <v>1</v>
      </c>
      <c r="AN19" s="366">
        <f t="shared" si="4"/>
        <v>1</v>
      </c>
      <c r="AO19" s="366">
        <f t="shared" si="4"/>
        <v>1</v>
      </c>
      <c r="AP19" s="366">
        <f t="shared" si="4"/>
        <v>1</v>
      </c>
      <c r="AQ19" s="366">
        <f t="shared" si="4"/>
        <v>1</v>
      </c>
      <c r="AR19" s="366">
        <f t="shared" si="4"/>
        <v>1</v>
      </c>
      <c r="AS19" s="366">
        <f t="shared" si="4"/>
        <v>1</v>
      </c>
      <c r="AT19" s="366">
        <f t="shared" si="4"/>
        <v>1</v>
      </c>
      <c r="AU19" s="366">
        <f t="shared" si="4"/>
        <v>1</v>
      </c>
      <c r="AV19" s="366">
        <f t="shared" si="4"/>
        <v>1</v>
      </c>
      <c r="AW19" s="366">
        <f t="shared" si="4"/>
        <v>1</v>
      </c>
      <c r="AX19" s="366">
        <f t="shared" si="4"/>
        <v>1</v>
      </c>
    </row>
    <row r="20" spans="1:50" ht="15.75" x14ac:dyDescent="0.25">
      <c r="A20" s="329"/>
      <c r="B20" s="363" t="s">
        <v>59</v>
      </c>
      <c r="C20" s="329"/>
      <c r="D20" s="329"/>
      <c r="E20" s="329"/>
      <c r="F20" s="329"/>
      <c r="G20" s="329"/>
      <c r="H20" s="329"/>
      <c r="I20" s="329"/>
      <c r="J20" s="329"/>
      <c r="K20" s="329"/>
      <c r="L20" s="329"/>
      <c r="M20" s="329"/>
      <c r="N20" s="329"/>
      <c r="O20" s="329"/>
      <c r="P20" s="329"/>
      <c r="Q20" s="329"/>
      <c r="R20" s="367" t="s">
        <v>60</v>
      </c>
      <c r="S20" s="330"/>
      <c r="T20" s="330"/>
      <c r="U20" s="368" t="s">
        <v>48</v>
      </c>
      <c r="V20" s="79"/>
      <c r="W20" s="80"/>
      <c r="X20" s="369" t="s">
        <v>49</v>
      </c>
      <c r="Y20" s="370" t="s">
        <v>49</v>
      </c>
      <c r="Z20" s="346" t="s">
        <v>50</v>
      </c>
      <c r="AA20" s="346" t="s">
        <v>50</v>
      </c>
      <c r="AB20" s="347" t="s">
        <v>51</v>
      </c>
      <c r="AC20" s="347" t="s">
        <v>51</v>
      </c>
      <c r="AD20" s="348" t="s">
        <v>52</v>
      </c>
      <c r="AE20" s="348" t="s">
        <v>52</v>
      </c>
      <c r="AF20" s="349">
        <v>1</v>
      </c>
      <c r="AG20" s="350">
        <v>1</v>
      </c>
      <c r="AH20" s="332"/>
      <c r="AK20" s="371" t="s">
        <v>864</v>
      </c>
      <c r="AL20" s="372"/>
      <c r="AM20" s="372"/>
      <c r="AN20" s="372"/>
      <c r="AO20" s="372"/>
      <c r="AP20" s="372"/>
      <c r="AQ20" s="372"/>
      <c r="AR20" s="372"/>
      <c r="AS20" s="372"/>
      <c r="AT20" s="354"/>
      <c r="AU20" s="372"/>
      <c r="AV20" s="372"/>
      <c r="AW20" s="372"/>
      <c r="AX20" s="372"/>
    </row>
    <row r="21" spans="1:50" ht="15.75" x14ac:dyDescent="0.25">
      <c r="A21" s="362" t="s">
        <v>66</v>
      </c>
      <c r="B21" s="363" t="s">
        <v>865</v>
      </c>
      <c r="C21" s="373" t="s">
        <v>68</v>
      </c>
      <c r="D21" s="373" t="s">
        <v>69</v>
      </c>
      <c r="E21" s="373" t="s">
        <v>70</v>
      </c>
      <c r="F21" s="373" t="s">
        <v>71</v>
      </c>
      <c r="G21" s="373" t="s">
        <v>72</v>
      </c>
      <c r="H21" s="373" t="s">
        <v>73</v>
      </c>
      <c r="I21" s="373" t="s">
        <v>74</v>
      </c>
      <c r="J21" s="373" t="s">
        <v>75</v>
      </c>
      <c r="K21" s="373" t="s">
        <v>76</v>
      </c>
      <c r="L21" s="373" t="s">
        <v>866</v>
      </c>
      <c r="M21" s="373" t="s">
        <v>867</v>
      </c>
      <c r="N21" s="373" t="s">
        <v>868</v>
      </c>
      <c r="O21" s="373" t="s">
        <v>869</v>
      </c>
      <c r="P21" s="362" t="s">
        <v>66</v>
      </c>
      <c r="Q21" s="367" t="s">
        <v>77</v>
      </c>
      <c r="R21" s="367" t="s">
        <v>78</v>
      </c>
      <c r="S21" s="332"/>
      <c r="T21" s="332"/>
      <c r="U21" s="374" t="s">
        <v>54</v>
      </c>
      <c r="V21" s="82"/>
      <c r="W21" s="83" t="s">
        <v>55</v>
      </c>
      <c r="X21" s="63" t="s">
        <v>56</v>
      </c>
      <c r="Y21" s="64" t="s">
        <v>57</v>
      </c>
      <c r="Z21" s="46" t="s">
        <v>56</v>
      </c>
      <c r="AA21" s="46" t="s">
        <v>57</v>
      </c>
      <c r="AB21" s="47" t="s">
        <v>56</v>
      </c>
      <c r="AC21" s="48" t="s">
        <v>57</v>
      </c>
      <c r="AD21" s="49" t="s">
        <v>56</v>
      </c>
      <c r="AE21" s="50" t="s">
        <v>57</v>
      </c>
      <c r="AF21" s="39" t="s">
        <v>56</v>
      </c>
      <c r="AG21" s="148" t="s">
        <v>57</v>
      </c>
      <c r="AH21" s="332"/>
      <c r="AK21" s="372" t="s">
        <v>42</v>
      </c>
      <c r="AL21" s="8">
        <f t="shared" ref="AL21:AX21" si="5">COUNTIF($B$51,C37)</f>
        <v>0</v>
      </c>
      <c r="AM21" s="8">
        <f t="shared" si="5"/>
        <v>1</v>
      </c>
      <c r="AN21" s="8">
        <f t="shared" si="5"/>
        <v>1</v>
      </c>
      <c r="AO21" s="8">
        <f t="shared" si="5"/>
        <v>1</v>
      </c>
      <c r="AP21" s="8">
        <f t="shared" si="5"/>
        <v>1</v>
      </c>
      <c r="AQ21" s="8">
        <f t="shared" si="5"/>
        <v>1</v>
      </c>
      <c r="AR21" s="8">
        <f t="shared" si="5"/>
        <v>1</v>
      </c>
      <c r="AS21" s="8">
        <f t="shared" si="5"/>
        <v>1</v>
      </c>
      <c r="AT21" s="8">
        <f t="shared" si="5"/>
        <v>1</v>
      </c>
      <c r="AU21" s="8">
        <f t="shared" si="5"/>
        <v>1</v>
      </c>
      <c r="AV21" s="8">
        <f t="shared" si="5"/>
        <v>1</v>
      </c>
      <c r="AW21" s="8">
        <f t="shared" si="5"/>
        <v>1</v>
      </c>
      <c r="AX21" s="8">
        <f t="shared" si="5"/>
        <v>1</v>
      </c>
    </row>
    <row r="22" spans="1:50" ht="15.75" x14ac:dyDescent="0.25">
      <c r="A22" s="375">
        <v>1</v>
      </c>
      <c r="B22" s="376">
        <v>45</v>
      </c>
      <c r="C22" s="377">
        <f>B$22</f>
        <v>45</v>
      </c>
      <c r="D22" s="377">
        <f>B$22</f>
        <v>45</v>
      </c>
      <c r="E22" s="377">
        <f>B$22</f>
        <v>45</v>
      </c>
      <c r="F22" s="377">
        <f>B$22</f>
        <v>45</v>
      </c>
      <c r="G22" s="377">
        <f>B$22</f>
        <v>45</v>
      </c>
      <c r="H22" s="377" t="s">
        <v>870</v>
      </c>
      <c r="I22" s="377" t="s">
        <v>870</v>
      </c>
      <c r="J22" s="377" t="s">
        <v>870</v>
      </c>
      <c r="K22" s="377" t="s">
        <v>870</v>
      </c>
      <c r="L22" s="377" t="s">
        <v>870</v>
      </c>
      <c r="M22" s="377" t="s">
        <v>870</v>
      </c>
      <c r="N22" s="377" t="s">
        <v>870</v>
      </c>
      <c r="O22" s="377" t="s">
        <v>870</v>
      </c>
      <c r="P22" s="375">
        <v>1</v>
      </c>
      <c r="Q22" s="378">
        <f t="shared" ref="Q22:Q36" si="6">B22</f>
        <v>45</v>
      </c>
      <c r="R22" s="379">
        <f t="shared" ref="R22:R36" si="7">COUNTIF(C22:O22,B22)</f>
        <v>5</v>
      </c>
      <c r="S22" s="332"/>
      <c r="T22" s="332"/>
      <c r="U22" s="84" t="s">
        <v>83</v>
      </c>
      <c r="V22" s="46" t="s">
        <v>62</v>
      </c>
      <c r="W22" s="85">
        <v>4.6886446886446886E-2</v>
      </c>
      <c r="X22" s="63" t="s">
        <v>79</v>
      </c>
      <c r="Y22" s="64" t="s">
        <v>79</v>
      </c>
      <c r="Z22" s="46">
        <v>1</v>
      </c>
      <c r="AA22" s="46">
        <v>2</v>
      </c>
      <c r="AB22" s="47">
        <v>0</v>
      </c>
      <c r="AC22" s="47">
        <v>2</v>
      </c>
      <c r="AD22" s="49">
        <v>1</v>
      </c>
      <c r="AE22" s="49">
        <v>6</v>
      </c>
      <c r="AF22" s="39">
        <v>0</v>
      </c>
      <c r="AG22" s="148">
        <v>11</v>
      </c>
      <c r="AH22" s="332"/>
    </row>
    <row r="23" spans="1:50" ht="15.75" x14ac:dyDescent="0.25">
      <c r="A23" s="375">
        <v>2</v>
      </c>
      <c r="B23" s="376">
        <v>20</v>
      </c>
      <c r="C23" s="377">
        <f>B$23</f>
        <v>20</v>
      </c>
      <c r="D23" s="377" t="s">
        <v>870</v>
      </c>
      <c r="E23" s="377" t="s">
        <v>870</v>
      </c>
      <c r="F23" s="377" t="s">
        <v>870</v>
      </c>
      <c r="G23" s="377" t="s">
        <v>870</v>
      </c>
      <c r="H23" s="377">
        <f>B$23</f>
        <v>20</v>
      </c>
      <c r="I23" s="377">
        <f>B$23</f>
        <v>20</v>
      </c>
      <c r="J23" s="377">
        <f>B$23</f>
        <v>20</v>
      </c>
      <c r="K23" s="377">
        <f>B$23</f>
        <v>20</v>
      </c>
      <c r="L23" s="377" t="s">
        <v>870</v>
      </c>
      <c r="M23" s="377" t="s">
        <v>870</v>
      </c>
      <c r="N23" s="377" t="s">
        <v>870</v>
      </c>
      <c r="O23" s="377" t="s">
        <v>870</v>
      </c>
      <c r="P23" s="375">
        <v>2</v>
      </c>
      <c r="Q23" s="378">
        <f t="shared" si="6"/>
        <v>20</v>
      </c>
      <c r="R23" s="379">
        <f t="shared" si="7"/>
        <v>5</v>
      </c>
      <c r="S23" s="332"/>
      <c r="T23" s="332"/>
      <c r="U23" s="106" t="s">
        <v>83</v>
      </c>
      <c r="V23" s="48" t="s">
        <v>62</v>
      </c>
      <c r="W23" s="107">
        <v>0.77069597069597073</v>
      </c>
      <c r="X23" s="63" t="s">
        <v>79</v>
      </c>
      <c r="Y23" s="64" t="s">
        <v>79</v>
      </c>
      <c r="Z23" s="64" t="s">
        <v>79</v>
      </c>
      <c r="AA23" s="64" t="s">
        <v>79</v>
      </c>
      <c r="AB23" s="47">
        <v>1</v>
      </c>
      <c r="AC23" s="47">
        <v>4</v>
      </c>
      <c r="AD23" s="49">
        <v>1</v>
      </c>
      <c r="AE23" s="49">
        <v>8</v>
      </c>
      <c r="AF23" s="39">
        <v>0</v>
      </c>
      <c r="AG23" s="148">
        <v>10</v>
      </c>
      <c r="AH23" s="332"/>
    </row>
    <row r="24" spans="1:50" ht="16.5" thickBot="1" x14ac:dyDescent="0.3">
      <c r="A24" s="375">
        <v>3</v>
      </c>
      <c r="B24" s="376">
        <v>28</v>
      </c>
      <c r="C24" s="377">
        <f>B$24</f>
        <v>28</v>
      </c>
      <c r="D24" s="377">
        <f>B$24</f>
        <v>28</v>
      </c>
      <c r="E24" s="377" t="s">
        <v>870</v>
      </c>
      <c r="F24" s="377" t="s">
        <v>870</v>
      </c>
      <c r="G24" s="377" t="s">
        <v>870</v>
      </c>
      <c r="H24" s="377" t="s">
        <v>870</v>
      </c>
      <c r="I24" s="377" t="s">
        <v>870</v>
      </c>
      <c r="J24" s="377" t="s">
        <v>870</v>
      </c>
      <c r="K24" s="377" t="s">
        <v>870</v>
      </c>
      <c r="L24" s="377">
        <f>B$24</f>
        <v>28</v>
      </c>
      <c r="M24" s="377">
        <f>B$24</f>
        <v>28</v>
      </c>
      <c r="N24" s="377" t="s">
        <v>870</v>
      </c>
      <c r="O24" s="377" t="s">
        <v>870</v>
      </c>
      <c r="P24" s="375">
        <v>3</v>
      </c>
      <c r="Q24" s="378">
        <f t="shared" si="6"/>
        <v>28</v>
      </c>
      <c r="R24" s="379">
        <f t="shared" si="7"/>
        <v>4</v>
      </c>
      <c r="S24" s="332"/>
      <c r="T24" s="332"/>
      <c r="U24" s="380" t="s">
        <v>83</v>
      </c>
      <c r="V24" s="49" t="s">
        <v>62</v>
      </c>
      <c r="W24" s="381">
        <v>1</v>
      </c>
      <c r="X24" s="64" t="s">
        <v>79</v>
      </c>
      <c r="Y24" s="64" t="s">
        <v>79</v>
      </c>
      <c r="Z24" s="64" t="s">
        <v>79</v>
      </c>
      <c r="AA24" s="64" t="s">
        <v>79</v>
      </c>
      <c r="AB24" s="64" t="s">
        <v>79</v>
      </c>
      <c r="AC24" s="64" t="s">
        <v>79</v>
      </c>
      <c r="AD24" s="49">
        <v>5</v>
      </c>
      <c r="AE24" s="49">
        <v>8</v>
      </c>
      <c r="AF24" s="39">
        <v>1</v>
      </c>
      <c r="AG24" s="148">
        <v>7</v>
      </c>
      <c r="AH24" s="332"/>
    </row>
    <row r="25" spans="1:50" ht="19.5" thickBot="1" x14ac:dyDescent="0.35">
      <c r="A25" s="375">
        <v>4</v>
      </c>
      <c r="B25" s="376">
        <v>14</v>
      </c>
      <c r="C25" s="377" t="s">
        <v>870</v>
      </c>
      <c r="D25" s="377" t="s">
        <v>870</v>
      </c>
      <c r="E25" s="377">
        <f>B$25</f>
        <v>14</v>
      </c>
      <c r="F25" s="377" t="s">
        <v>870</v>
      </c>
      <c r="G25" s="377" t="s">
        <v>870</v>
      </c>
      <c r="H25" s="377">
        <f>B$25</f>
        <v>14</v>
      </c>
      <c r="I25" s="377">
        <f>B$25</f>
        <v>14</v>
      </c>
      <c r="J25" s="377" t="s">
        <v>870</v>
      </c>
      <c r="K25" s="377" t="s">
        <v>870</v>
      </c>
      <c r="L25" s="377">
        <f>B$25</f>
        <v>14</v>
      </c>
      <c r="M25" s="377" t="s">
        <v>870</v>
      </c>
      <c r="N25" s="377" t="s">
        <v>870</v>
      </c>
      <c r="O25" s="377" t="s">
        <v>870</v>
      </c>
      <c r="P25" s="375">
        <v>4</v>
      </c>
      <c r="Q25" s="378">
        <f t="shared" si="6"/>
        <v>14</v>
      </c>
      <c r="R25" s="379">
        <f t="shared" si="7"/>
        <v>4</v>
      </c>
      <c r="S25" s="332"/>
      <c r="T25" s="332"/>
      <c r="U25" s="382"/>
      <c r="V25" s="383"/>
      <c r="W25" s="383"/>
      <c r="X25" s="384" t="s">
        <v>85</v>
      </c>
      <c r="Y25" s="384"/>
      <c r="Z25" s="384"/>
      <c r="AA25" s="192"/>
      <c r="AB25" s="192"/>
      <c r="AC25" s="192"/>
      <c r="AD25" s="192"/>
      <c r="AE25" s="192"/>
      <c r="AF25" s="192"/>
      <c r="AG25" s="193"/>
      <c r="AH25" s="332"/>
    </row>
    <row r="26" spans="1:50" ht="15.75" x14ac:dyDescent="0.25">
      <c r="A26" s="375">
        <v>5</v>
      </c>
      <c r="B26" s="376">
        <v>40</v>
      </c>
      <c r="C26" s="377" t="s">
        <v>870</v>
      </c>
      <c r="D26" s="377" t="s">
        <v>870</v>
      </c>
      <c r="E26" s="377" t="s">
        <v>870</v>
      </c>
      <c r="F26" s="377" t="s">
        <v>870</v>
      </c>
      <c r="G26" s="377" t="s">
        <v>870</v>
      </c>
      <c r="H26" s="377">
        <f>B$26</f>
        <v>40</v>
      </c>
      <c r="I26" s="377" t="s">
        <v>870</v>
      </c>
      <c r="J26" s="377">
        <f>B$26</f>
        <v>40</v>
      </c>
      <c r="K26" s="377" t="s">
        <v>870</v>
      </c>
      <c r="L26" s="377">
        <f>B$26</f>
        <v>40</v>
      </c>
      <c r="M26" s="377" t="s">
        <v>870</v>
      </c>
      <c r="N26" s="377">
        <f>B$26</f>
        <v>40</v>
      </c>
      <c r="O26" s="377" t="s">
        <v>870</v>
      </c>
      <c r="P26" s="375">
        <v>5</v>
      </c>
      <c r="Q26" s="378">
        <f t="shared" si="6"/>
        <v>40</v>
      </c>
      <c r="R26" s="379">
        <f t="shared" si="7"/>
        <v>4</v>
      </c>
      <c r="S26" s="332"/>
      <c r="T26" s="332"/>
      <c r="U26" s="385" t="s">
        <v>48</v>
      </c>
      <c r="V26" s="99"/>
      <c r="W26" s="100"/>
      <c r="X26" s="369" t="s">
        <v>49</v>
      </c>
      <c r="Y26" s="370" t="s">
        <v>49</v>
      </c>
      <c r="Z26" s="370" t="s">
        <v>50</v>
      </c>
      <c r="AA26" s="370" t="s">
        <v>50</v>
      </c>
      <c r="AB26" s="347" t="s">
        <v>51</v>
      </c>
      <c r="AC26" s="347" t="s">
        <v>51</v>
      </c>
      <c r="AD26" s="348" t="s">
        <v>52</v>
      </c>
      <c r="AE26" s="348" t="s">
        <v>52</v>
      </c>
      <c r="AF26" s="349">
        <v>1</v>
      </c>
      <c r="AG26" s="350">
        <v>1</v>
      </c>
      <c r="AH26" s="332"/>
    </row>
    <row r="27" spans="1:50" ht="15.75" x14ac:dyDescent="0.25">
      <c r="A27" s="375">
        <v>6</v>
      </c>
      <c r="B27" s="376">
        <v>18</v>
      </c>
      <c r="C27" s="377" t="s">
        <v>870</v>
      </c>
      <c r="D27" s="377" t="s">
        <v>870</v>
      </c>
      <c r="E27" s="377">
        <f>B$27</f>
        <v>18</v>
      </c>
      <c r="F27" s="377" t="s">
        <v>870</v>
      </c>
      <c r="G27" s="377" t="s">
        <v>870</v>
      </c>
      <c r="H27" s="377" t="s">
        <v>870</v>
      </c>
      <c r="I27" s="377" t="s">
        <v>870</v>
      </c>
      <c r="J27" s="377">
        <f>B$27</f>
        <v>18</v>
      </c>
      <c r="K27" s="377">
        <f>B$27</f>
        <v>18</v>
      </c>
      <c r="L27" s="377" t="s">
        <v>870</v>
      </c>
      <c r="M27" s="377">
        <f>B$27</f>
        <v>18</v>
      </c>
      <c r="N27" s="377" t="s">
        <v>870</v>
      </c>
      <c r="O27" s="377" t="s">
        <v>870</v>
      </c>
      <c r="P27" s="375">
        <v>6</v>
      </c>
      <c r="Q27" s="378">
        <f t="shared" si="6"/>
        <v>18</v>
      </c>
      <c r="R27" s="379">
        <f t="shared" si="7"/>
        <v>4</v>
      </c>
      <c r="S27" s="332"/>
      <c r="T27" s="332"/>
      <c r="U27" s="386" t="s">
        <v>54</v>
      </c>
      <c r="V27" s="102"/>
      <c r="W27" s="103" t="s">
        <v>55</v>
      </c>
      <c r="X27" s="63" t="s">
        <v>56</v>
      </c>
      <c r="Y27" s="64" t="s">
        <v>57</v>
      </c>
      <c r="Z27" s="64" t="s">
        <v>56</v>
      </c>
      <c r="AA27" s="64" t="s">
        <v>57</v>
      </c>
      <c r="AB27" s="47" t="s">
        <v>56</v>
      </c>
      <c r="AC27" s="48" t="s">
        <v>57</v>
      </c>
      <c r="AD27" s="49" t="s">
        <v>56</v>
      </c>
      <c r="AE27" s="50" t="s">
        <v>57</v>
      </c>
      <c r="AF27" s="39" t="s">
        <v>56</v>
      </c>
      <c r="AG27" s="148" t="s">
        <v>57</v>
      </c>
      <c r="AH27" s="332"/>
    </row>
    <row r="28" spans="1:50" ht="15.75" x14ac:dyDescent="0.25">
      <c r="A28" s="387">
        <v>7</v>
      </c>
      <c r="B28" s="376">
        <v>25</v>
      </c>
      <c r="C28" s="377" t="s">
        <v>870</v>
      </c>
      <c r="D28" s="377" t="s">
        <v>870</v>
      </c>
      <c r="E28" s="377" t="s">
        <v>870</v>
      </c>
      <c r="F28" s="377">
        <f>B$28</f>
        <v>25</v>
      </c>
      <c r="G28" s="377">
        <f>B$28</f>
        <v>25</v>
      </c>
      <c r="H28" s="377" t="s">
        <v>870</v>
      </c>
      <c r="I28" s="377">
        <f>B$28</f>
        <v>25</v>
      </c>
      <c r="J28" s="377" t="s">
        <v>870</v>
      </c>
      <c r="K28" s="377" t="s">
        <v>870</v>
      </c>
      <c r="L28" s="377" t="s">
        <v>870</v>
      </c>
      <c r="M28" s="377">
        <f>B$28</f>
        <v>25</v>
      </c>
      <c r="N28" s="377">
        <f>B$28</f>
        <v>25</v>
      </c>
      <c r="O28" s="377" t="s">
        <v>870</v>
      </c>
      <c r="P28" s="387">
        <v>7</v>
      </c>
      <c r="Q28" s="378">
        <f t="shared" si="6"/>
        <v>25</v>
      </c>
      <c r="R28" s="379">
        <f t="shared" si="7"/>
        <v>5</v>
      </c>
      <c r="S28" s="332"/>
      <c r="T28" s="332"/>
      <c r="U28" s="106" t="s">
        <v>88</v>
      </c>
      <c r="V28" s="48" t="s">
        <v>62</v>
      </c>
      <c r="W28" s="107">
        <v>0.27032967032967031</v>
      </c>
      <c r="X28" s="63" t="s">
        <v>79</v>
      </c>
      <c r="Y28" s="64" t="s">
        <v>79</v>
      </c>
      <c r="Z28" s="64" t="s">
        <v>79</v>
      </c>
      <c r="AA28" s="64" t="s">
        <v>79</v>
      </c>
      <c r="AB28" s="47">
        <v>1</v>
      </c>
      <c r="AC28" s="47">
        <v>2</v>
      </c>
      <c r="AD28" s="49">
        <v>0</v>
      </c>
      <c r="AE28" s="49">
        <v>4</v>
      </c>
      <c r="AF28" s="39">
        <v>2</v>
      </c>
      <c r="AG28" s="148">
        <v>10</v>
      </c>
      <c r="AH28" s="332"/>
    </row>
    <row r="29" spans="1:50" ht="16.5" thickBot="1" x14ac:dyDescent="0.3">
      <c r="A29" s="387">
        <v>8</v>
      </c>
      <c r="B29" s="376">
        <v>9</v>
      </c>
      <c r="C29" s="377" t="s">
        <v>870</v>
      </c>
      <c r="D29" s="377" t="s">
        <v>870</v>
      </c>
      <c r="E29" s="377" t="s">
        <v>870</v>
      </c>
      <c r="F29" s="377">
        <f>B$29</f>
        <v>9</v>
      </c>
      <c r="G29" s="377" t="s">
        <v>870</v>
      </c>
      <c r="H29" s="377" t="s">
        <v>870</v>
      </c>
      <c r="I29" s="377" t="s">
        <v>870</v>
      </c>
      <c r="J29" s="377" t="s">
        <v>870</v>
      </c>
      <c r="K29" s="377">
        <f>B$29</f>
        <v>9</v>
      </c>
      <c r="L29" s="377">
        <f>B$29</f>
        <v>9</v>
      </c>
      <c r="M29" s="377" t="s">
        <v>870</v>
      </c>
      <c r="N29" s="377" t="s">
        <v>870</v>
      </c>
      <c r="O29" s="377">
        <f>B$29</f>
        <v>9</v>
      </c>
      <c r="P29" s="387">
        <v>8</v>
      </c>
      <c r="Q29" s="378">
        <f t="shared" si="6"/>
        <v>9</v>
      </c>
      <c r="R29" s="379">
        <f t="shared" si="7"/>
        <v>4</v>
      </c>
      <c r="S29" s="332"/>
      <c r="T29" s="332"/>
      <c r="U29" s="112" t="s">
        <v>88</v>
      </c>
      <c r="V29" s="113" t="s">
        <v>62</v>
      </c>
      <c r="W29" s="114">
        <v>0.99999999999999989</v>
      </c>
      <c r="X29" s="356" t="s">
        <v>79</v>
      </c>
      <c r="Y29" s="357" t="s">
        <v>79</v>
      </c>
      <c r="Z29" s="357" t="s">
        <v>79</v>
      </c>
      <c r="AA29" s="357" t="s">
        <v>79</v>
      </c>
      <c r="AB29" s="357" t="s">
        <v>79</v>
      </c>
      <c r="AC29" s="357" t="s">
        <v>79</v>
      </c>
      <c r="AD29" s="359">
        <v>2</v>
      </c>
      <c r="AE29" s="359">
        <v>5</v>
      </c>
      <c r="AF29" s="360">
        <v>3</v>
      </c>
      <c r="AG29" s="361">
        <v>9</v>
      </c>
      <c r="AH29" s="332"/>
    </row>
    <row r="30" spans="1:50" ht="19.5" thickBot="1" x14ac:dyDescent="0.35">
      <c r="A30" s="387">
        <v>9</v>
      </c>
      <c r="B30" s="376">
        <v>15</v>
      </c>
      <c r="C30" s="377" t="s">
        <v>870</v>
      </c>
      <c r="D30" s="377" t="s">
        <v>870</v>
      </c>
      <c r="E30" s="377" t="s">
        <v>870</v>
      </c>
      <c r="F30" s="377" t="s">
        <v>870</v>
      </c>
      <c r="G30" s="377" t="s">
        <v>870</v>
      </c>
      <c r="H30" s="377">
        <f>B$30</f>
        <v>15</v>
      </c>
      <c r="I30" s="377" t="s">
        <v>870</v>
      </c>
      <c r="J30" s="377">
        <f>B$30</f>
        <v>15</v>
      </c>
      <c r="K30" s="377" t="s">
        <v>870</v>
      </c>
      <c r="L30" s="377" t="s">
        <v>870</v>
      </c>
      <c r="M30" s="377">
        <f>B$30</f>
        <v>15</v>
      </c>
      <c r="N30" s="377" t="s">
        <v>870</v>
      </c>
      <c r="O30" s="377">
        <f>B$30</f>
        <v>15</v>
      </c>
      <c r="P30" s="387">
        <v>9</v>
      </c>
      <c r="Q30" s="378">
        <f t="shared" si="6"/>
        <v>15</v>
      </c>
      <c r="R30" s="379">
        <f t="shared" si="7"/>
        <v>4</v>
      </c>
      <c r="S30" s="332"/>
      <c r="T30" s="332"/>
      <c r="U30" s="200"/>
      <c r="V30" s="201"/>
      <c r="W30" s="201"/>
      <c r="X30" s="388" t="s">
        <v>92</v>
      </c>
      <c r="Y30" s="388"/>
      <c r="Z30" s="388"/>
      <c r="AA30" s="201"/>
      <c r="AB30" s="201"/>
      <c r="AC30" s="201"/>
      <c r="AD30" s="201"/>
      <c r="AE30" s="201"/>
      <c r="AF30" s="201"/>
      <c r="AG30" s="202"/>
      <c r="AH30" s="332"/>
    </row>
    <row r="31" spans="1:50" ht="15.75" x14ac:dyDescent="0.25">
      <c r="A31" s="387">
        <v>10</v>
      </c>
      <c r="B31" s="376">
        <v>31</v>
      </c>
      <c r="C31" s="377" t="s">
        <v>870</v>
      </c>
      <c r="D31" s="377">
        <f>B$31</f>
        <v>31</v>
      </c>
      <c r="E31" s="377" t="s">
        <v>870</v>
      </c>
      <c r="F31" s="377" t="s">
        <v>870</v>
      </c>
      <c r="G31" s="377" t="s">
        <v>870</v>
      </c>
      <c r="H31" s="377" t="s">
        <v>870</v>
      </c>
      <c r="I31" s="377">
        <f>B$31</f>
        <v>31</v>
      </c>
      <c r="J31" s="377">
        <f>B$31</f>
        <v>31</v>
      </c>
      <c r="K31" s="377" t="s">
        <v>870</v>
      </c>
      <c r="L31" s="377" t="s">
        <v>870</v>
      </c>
      <c r="M31" s="377" t="s">
        <v>870</v>
      </c>
      <c r="N31" s="377" t="s">
        <v>870</v>
      </c>
      <c r="O31" s="377">
        <f>B$31</f>
        <v>31</v>
      </c>
      <c r="P31" s="387">
        <v>10</v>
      </c>
      <c r="Q31" s="378">
        <f t="shared" si="6"/>
        <v>31</v>
      </c>
      <c r="R31" s="379">
        <f t="shared" si="7"/>
        <v>4</v>
      </c>
      <c r="S31" s="332"/>
      <c r="T31" s="332"/>
      <c r="U31" s="389" t="s">
        <v>48</v>
      </c>
      <c r="V31" s="127"/>
      <c r="W31" s="128"/>
      <c r="X31" s="369" t="s">
        <v>49</v>
      </c>
      <c r="Y31" s="370" t="s">
        <v>49</v>
      </c>
      <c r="Z31" s="370" t="s">
        <v>50</v>
      </c>
      <c r="AA31" s="370" t="s">
        <v>50</v>
      </c>
      <c r="AB31" s="370" t="s">
        <v>51</v>
      </c>
      <c r="AC31" s="370" t="s">
        <v>51</v>
      </c>
      <c r="AD31" s="348" t="s">
        <v>52</v>
      </c>
      <c r="AE31" s="348" t="s">
        <v>52</v>
      </c>
      <c r="AF31" s="349">
        <v>1</v>
      </c>
      <c r="AG31" s="350">
        <v>1</v>
      </c>
      <c r="AH31" s="332"/>
    </row>
    <row r="32" spans="1:50" ht="15.75" x14ac:dyDescent="0.25">
      <c r="A32" s="387">
        <v>11</v>
      </c>
      <c r="B32" s="376">
        <v>29</v>
      </c>
      <c r="C32" s="377" t="s">
        <v>870</v>
      </c>
      <c r="D32" s="377">
        <f>B$32</f>
        <v>29</v>
      </c>
      <c r="E32" s="377" t="s">
        <v>870</v>
      </c>
      <c r="F32" s="377" t="s">
        <v>870</v>
      </c>
      <c r="G32" s="377" t="s">
        <v>870</v>
      </c>
      <c r="H32" s="377">
        <f>B$32</f>
        <v>29</v>
      </c>
      <c r="I32" s="377" t="s">
        <v>870</v>
      </c>
      <c r="J32" s="377" t="s">
        <v>870</v>
      </c>
      <c r="K32" s="377">
        <f>B$32</f>
        <v>29</v>
      </c>
      <c r="L32" s="377" t="s">
        <v>870</v>
      </c>
      <c r="M32" s="377" t="s">
        <v>870</v>
      </c>
      <c r="N32" s="377">
        <f>B$32</f>
        <v>29</v>
      </c>
      <c r="O32" s="377" t="s">
        <v>870</v>
      </c>
      <c r="P32" s="387">
        <v>11</v>
      </c>
      <c r="Q32" s="378">
        <f t="shared" si="6"/>
        <v>29</v>
      </c>
      <c r="R32" s="379">
        <f t="shared" si="7"/>
        <v>4</v>
      </c>
      <c r="S32" s="332"/>
      <c r="T32" s="332"/>
      <c r="U32" s="390" t="s">
        <v>54</v>
      </c>
      <c r="V32" s="134"/>
      <c r="W32" s="135" t="s">
        <v>55</v>
      </c>
      <c r="X32" s="63" t="s">
        <v>56</v>
      </c>
      <c r="Y32" s="64" t="s">
        <v>57</v>
      </c>
      <c r="Z32" s="64" t="s">
        <v>56</v>
      </c>
      <c r="AA32" s="64" t="s">
        <v>57</v>
      </c>
      <c r="AB32" s="63" t="s">
        <v>56</v>
      </c>
      <c r="AC32" s="64" t="s">
        <v>57</v>
      </c>
      <c r="AD32" s="49" t="s">
        <v>56</v>
      </c>
      <c r="AE32" s="50" t="s">
        <v>57</v>
      </c>
      <c r="AF32" s="39" t="s">
        <v>56</v>
      </c>
      <c r="AG32" s="148" t="s">
        <v>57</v>
      </c>
      <c r="AH32" s="332"/>
    </row>
    <row r="33" spans="1:34" ht="15.75" x14ac:dyDescent="0.25">
      <c r="A33" s="387">
        <v>12</v>
      </c>
      <c r="B33" s="376">
        <v>1</v>
      </c>
      <c r="C33" s="377">
        <f>B$33</f>
        <v>1</v>
      </c>
      <c r="D33" s="377">
        <f>B$33</f>
        <v>1</v>
      </c>
      <c r="E33" s="377">
        <f>B$33</f>
        <v>1</v>
      </c>
      <c r="F33" s="377">
        <f>B$33</f>
        <v>1</v>
      </c>
      <c r="G33" s="377">
        <f>B$33</f>
        <v>1</v>
      </c>
      <c r="H33" s="377" t="s">
        <v>870</v>
      </c>
      <c r="I33" s="377" t="s">
        <v>870</v>
      </c>
      <c r="J33" s="377" t="s">
        <v>870</v>
      </c>
      <c r="K33" s="377" t="s">
        <v>870</v>
      </c>
      <c r="L33" s="377" t="s">
        <v>870</v>
      </c>
      <c r="M33" s="377" t="s">
        <v>870</v>
      </c>
      <c r="N33" s="377" t="s">
        <v>870</v>
      </c>
      <c r="O33" s="377" t="s">
        <v>870</v>
      </c>
      <c r="P33" s="387">
        <v>12</v>
      </c>
      <c r="Q33" s="378">
        <f t="shared" si="6"/>
        <v>1</v>
      </c>
      <c r="R33" s="379">
        <f t="shared" si="7"/>
        <v>5</v>
      </c>
      <c r="S33" s="332"/>
      <c r="T33" s="332"/>
      <c r="U33" s="380" t="s">
        <v>98</v>
      </c>
      <c r="V33" s="49" t="s">
        <v>62</v>
      </c>
      <c r="W33" s="391">
        <v>0.96190476190476193</v>
      </c>
      <c r="X33" s="63" t="s">
        <v>79</v>
      </c>
      <c r="Y33" s="64" t="s">
        <v>79</v>
      </c>
      <c r="Z33" s="64" t="s">
        <v>79</v>
      </c>
      <c r="AA33" s="64" t="s">
        <v>79</v>
      </c>
      <c r="AB33" s="63" t="s">
        <v>79</v>
      </c>
      <c r="AC33" s="64" t="s">
        <v>79</v>
      </c>
      <c r="AD33" s="49">
        <v>1</v>
      </c>
      <c r="AE33" s="50">
        <v>5</v>
      </c>
      <c r="AF33" s="39">
        <v>0</v>
      </c>
      <c r="AG33" s="148">
        <v>8</v>
      </c>
      <c r="AH33" s="332"/>
    </row>
    <row r="34" spans="1:34" ht="16.5" thickBot="1" x14ac:dyDescent="0.3">
      <c r="A34" s="387">
        <v>13</v>
      </c>
      <c r="B34" s="376">
        <v>11</v>
      </c>
      <c r="C34" s="377" t="s">
        <v>870</v>
      </c>
      <c r="D34" s="377" t="s">
        <v>870</v>
      </c>
      <c r="E34" s="377" t="s">
        <v>870</v>
      </c>
      <c r="F34" s="377">
        <f>B$34</f>
        <v>11</v>
      </c>
      <c r="G34" s="377">
        <f>B$34</f>
        <v>11</v>
      </c>
      <c r="H34" s="377" t="s">
        <v>870</v>
      </c>
      <c r="I34" s="377">
        <f>B$34</f>
        <v>11</v>
      </c>
      <c r="J34" s="377" t="s">
        <v>870</v>
      </c>
      <c r="K34" s="377" t="s">
        <v>870</v>
      </c>
      <c r="L34" s="377" t="s">
        <v>870</v>
      </c>
      <c r="M34" s="377">
        <f>B$34</f>
        <v>11</v>
      </c>
      <c r="N34" s="377">
        <f>B$34</f>
        <v>11</v>
      </c>
      <c r="O34" s="377" t="s">
        <v>870</v>
      </c>
      <c r="P34" s="387">
        <v>13</v>
      </c>
      <c r="Q34" s="378">
        <f t="shared" si="6"/>
        <v>11</v>
      </c>
      <c r="R34" s="379">
        <f t="shared" si="7"/>
        <v>5</v>
      </c>
      <c r="S34" s="332"/>
      <c r="T34" s="332"/>
      <c r="U34" s="380" t="s">
        <v>98</v>
      </c>
      <c r="V34" s="49" t="s">
        <v>62</v>
      </c>
      <c r="W34" s="392">
        <v>1</v>
      </c>
      <c r="X34" s="64" t="s">
        <v>79</v>
      </c>
      <c r="Y34" s="64" t="s">
        <v>79</v>
      </c>
      <c r="Z34" s="64" t="s">
        <v>79</v>
      </c>
      <c r="AA34" s="64" t="s">
        <v>79</v>
      </c>
      <c r="AB34" s="64" t="s">
        <v>79</v>
      </c>
      <c r="AC34" s="64" t="s">
        <v>79</v>
      </c>
      <c r="AD34" s="64" t="s">
        <v>79</v>
      </c>
      <c r="AE34" s="64" t="s">
        <v>79</v>
      </c>
      <c r="AF34" s="39">
        <v>9</v>
      </c>
      <c r="AG34" s="148">
        <v>9</v>
      </c>
      <c r="AH34" s="332"/>
    </row>
    <row r="35" spans="1:34" ht="18.75" x14ac:dyDescent="0.3">
      <c r="A35" s="387">
        <v>14</v>
      </c>
      <c r="B35" s="376">
        <v>30</v>
      </c>
      <c r="C35" s="393">
        <f>B$35</f>
        <v>30</v>
      </c>
      <c r="D35" s="393" t="s">
        <v>870</v>
      </c>
      <c r="E35" s="393">
        <f>B$35</f>
        <v>30</v>
      </c>
      <c r="F35" s="393" t="s">
        <v>870</v>
      </c>
      <c r="G35" s="393" t="s">
        <v>870</v>
      </c>
      <c r="H35" s="393" t="s">
        <v>870</v>
      </c>
      <c r="I35" s="393" t="s">
        <v>870</v>
      </c>
      <c r="J35" s="393" t="s">
        <v>870</v>
      </c>
      <c r="K35" s="393" t="s">
        <v>870</v>
      </c>
      <c r="L35" s="393" t="s">
        <v>870</v>
      </c>
      <c r="M35" s="393" t="s">
        <v>870</v>
      </c>
      <c r="N35" s="393">
        <f>B$35</f>
        <v>30</v>
      </c>
      <c r="O35" s="393">
        <f>B$35</f>
        <v>30</v>
      </c>
      <c r="P35" s="387">
        <v>14</v>
      </c>
      <c r="Q35" s="378">
        <f t="shared" si="6"/>
        <v>30</v>
      </c>
      <c r="R35" s="379">
        <f t="shared" si="7"/>
        <v>4</v>
      </c>
      <c r="S35" s="332"/>
      <c r="T35" s="332"/>
      <c r="U35" s="394"/>
      <c r="V35" s="395"/>
      <c r="W35" s="396"/>
      <c r="X35" s="397" t="s">
        <v>871</v>
      </c>
      <c r="Y35" s="397"/>
      <c r="Z35" s="397"/>
      <c r="AA35" s="395"/>
      <c r="AB35" s="395"/>
      <c r="AC35" s="398"/>
      <c r="AD35" s="395"/>
      <c r="AE35" s="395"/>
      <c r="AF35" s="395"/>
      <c r="AG35" s="399"/>
      <c r="AH35" s="332"/>
    </row>
    <row r="36" spans="1:34" ht="15.75" x14ac:dyDescent="0.25">
      <c r="A36" s="387">
        <v>15</v>
      </c>
      <c r="B36" s="400">
        <v>27</v>
      </c>
      <c r="C36" s="377" t="s">
        <v>870</v>
      </c>
      <c r="D36" s="377" t="s">
        <v>870</v>
      </c>
      <c r="E36" s="377" t="s">
        <v>870</v>
      </c>
      <c r="F36" s="377" t="s">
        <v>870</v>
      </c>
      <c r="G36" s="377">
        <f>B$36</f>
        <v>27</v>
      </c>
      <c r="H36" s="377" t="s">
        <v>870</v>
      </c>
      <c r="I36" s="377" t="s">
        <v>870</v>
      </c>
      <c r="J36" s="377" t="s">
        <v>870</v>
      </c>
      <c r="K36" s="377">
        <f>B$36</f>
        <v>27</v>
      </c>
      <c r="L36" s="377">
        <f>B$36</f>
        <v>27</v>
      </c>
      <c r="M36" s="377" t="s">
        <v>870</v>
      </c>
      <c r="N36" s="377" t="s">
        <v>870</v>
      </c>
      <c r="O36" s="377">
        <f>B$36</f>
        <v>27</v>
      </c>
      <c r="P36" s="387">
        <v>15</v>
      </c>
      <c r="Q36" s="378">
        <f t="shared" si="6"/>
        <v>27</v>
      </c>
      <c r="R36" s="379">
        <f t="shared" si="7"/>
        <v>4</v>
      </c>
      <c r="S36" s="332"/>
      <c r="T36" s="332"/>
      <c r="U36" s="401" t="s">
        <v>48</v>
      </c>
      <c r="V36" s="402"/>
      <c r="W36" s="403"/>
      <c r="X36" s="404" t="s">
        <v>49</v>
      </c>
      <c r="Y36" s="405" t="s">
        <v>49</v>
      </c>
      <c r="Z36" s="405" t="s">
        <v>50</v>
      </c>
      <c r="AA36" s="405" t="s">
        <v>50</v>
      </c>
      <c r="AB36" s="405" t="s">
        <v>51</v>
      </c>
      <c r="AC36" s="405" t="s">
        <v>51</v>
      </c>
      <c r="AD36" s="405" t="s">
        <v>52</v>
      </c>
      <c r="AE36" s="405" t="s">
        <v>52</v>
      </c>
      <c r="AF36" s="39">
        <v>1</v>
      </c>
      <c r="AG36" s="148">
        <v>1</v>
      </c>
      <c r="AH36" s="332"/>
    </row>
    <row r="37" spans="1:34" ht="16.5" thickBot="1" x14ac:dyDescent="0.3">
      <c r="A37" s="332"/>
      <c r="B37" s="406" t="s">
        <v>90</v>
      </c>
      <c r="C37" s="407">
        <v>3</v>
      </c>
      <c r="D37" s="407">
        <v>4</v>
      </c>
      <c r="E37" s="407">
        <v>4</v>
      </c>
      <c r="F37" s="407">
        <v>4</v>
      </c>
      <c r="G37" s="407">
        <v>4</v>
      </c>
      <c r="H37" s="407">
        <v>4</v>
      </c>
      <c r="I37" s="407">
        <v>4</v>
      </c>
      <c r="J37" s="408">
        <v>4</v>
      </c>
      <c r="K37" s="408">
        <v>4</v>
      </c>
      <c r="L37" s="408">
        <v>4</v>
      </c>
      <c r="M37" s="408">
        <v>4</v>
      </c>
      <c r="N37" s="408">
        <v>4</v>
      </c>
      <c r="O37" s="408">
        <v>4</v>
      </c>
      <c r="P37" s="332"/>
      <c r="Q37" s="332"/>
      <c r="R37" s="332"/>
      <c r="S37" s="332"/>
      <c r="T37" s="332"/>
      <c r="U37" s="409" t="s">
        <v>54</v>
      </c>
      <c r="V37" s="410"/>
      <c r="W37" s="411" t="s">
        <v>55</v>
      </c>
      <c r="X37" s="412" t="s">
        <v>56</v>
      </c>
      <c r="Y37" s="413" t="s">
        <v>57</v>
      </c>
      <c r="Z37" s="413" t="s">
        <v>56</v>
      </c>
      <c r="AA37" s="413" t="s">
        <v>57</v>
      </c>
      <c r="AB37" s="413" t="s">
        <v>56</v>
      </c>
      <c r="AC37" s="413" t="s">
        <v>57</v>
      </c>
      <c r="AD37" s="413" t="s">
        <v>56</v>
      </c>
      <c r="AE37" s="413" t="s">
        <v>57</v>
      </c>
      <c r="AF37" s="414" t="s">
        <v>56</v>
      </c>
      <c r="AG37" s="415" t="s">
        <v>57</v>
      </c>
      <c r="AH37" s="332"/>
    </row>
    <row r="38" spans="1:34" ht="16.5" thickBot="1" x14ac:dyDescent="0.3">
      <c r="A38" s="332"/>
      <c r="B38" s="416" t="s">
        <v>100</v>
      </c>
      <c r="C38" s="332"/>
      <c r="D38" s="332"/>
      <c r="E38" s="332"/>
      <c r="F38" s="332"/>
      <c r="G38" s="332"/>
      <c r="H38" s="332"/>
      <c r="I38" s="332"/>
      <c r="J38" s="332"/>
      <c r="K38" s="332"/>
      <c r="L38" s="332"/>
      <c r="M38" s="332"/>
      <c r="N38" s="332"/>
      <c r="O38" s="332"/>
      <c r="P38" s="332"/>
      <c r="Q38" s="332"/>
      <c r="R38" s="332"/>
      <c r="S38" s="332"/>
      <c r="T38" s="332"/>
      <c r="U38" s="417" t="s">
        <v>101</v>
      </c>
      <c r="V38" s="418" t="s">
        <v>79</v>
      </c>
      <c r="W38" s="419">
        <v>1</v>
      </c>
      <c r="X38" s="420" t="s">
        <v>79</v>
      </c>
      <c r="Y38" s="421" t="s">
        <v>79</v>
      </c>
      <c r="Z38" s="421" t="s">
        <v>79</v>
      </c>
      <c r="AA38" s="421" t="s">
        <v>79</v>
      </c>
      <c r="AB38" s="421" t="s">
        <v>79</v>
      </c>
      <c r="AC38" s="421" t="s">
        <v>79</v>
      </c>
      <c r="AD38" s="421" t="s">
        <v>79</v>
      </c>
      <c r="AE38" s="421" t="s">
        <v>79</v>
      </c>
      <c r="AF38" s="418">
        <v>4</v>
      </c>
      <c r="AG38" s="422">
        <v>5</v>
      </c>
      <c r="AH38" s="332"/>
    </row>
    <row r="39" spans="1:34" ht="15.75" x14ac:dyDescent="0.25">
      <c r="A39" s="332"/>
      <c r="B39" s="423" t="s">
        <v>94</v>
      </c>
      <c r="C39" s="424">
        <f t="shared" ref="C39:O39" si="8">AL18</f>
        <v>1</v>
      </c>
      <c r="D39" s="424">
        <f t="shared" si="8"/>
        <v>1</v>
      </c>
      <c r="E39" s="424">
        <f t="shared" si="8"/>
        <v>1</v>
      </c>
      <c r="F39" s="424">
        <f t="shared" si="8"/>
        <v>0</v>
      </c>
      <c r="G39" s="424">
        <f t="shared" si="8"/>
        <v>0</v>
      </c>
      <c r="H39" s="424">
        <f t="shared" si="8"/>
        <v>3</v>
      </c>
      <c r="I39" s="424">
        <f t="shared" si="8"/>
        <v>2</v>
      </c>
      <c r="J39" s="424">
        <f t="shared" si="8"/>
        <v>5</v>
      </c>
      <c r="K39" s="424">
        <f t="shared" si="8"/>
        <v>2</v>
      </c>
      <c r="L39" s="424">
        <f t="shared" si="8"/>
        <v>1</v>
      </c>
      <c r="M39" s="424">
        <f t="shared" si="8"/>
        <v>2</v>
      </c>
      <c r="N39" s="424">
        <f t="shared" si="8"/>
        <v>1</v>
      </c>
      <c r="O39" s="424">
        <f t="shared" si="8"/>
        <v>2</v>
      </c>
      <c r="P39" s="332"/>
      <c r="Q39" s="332"/>
      <c r="R39" s="332"/>
      <c r="S39" s="332"/>
      <c r="T39" s="332"/>
      <c r="U39" s="332"/>
      <c r="V39" s="332"/>
      <c r="W39" s="332"/>
      <c r="X39" s="332"/>
      <c r="Y39" s="332"/>
      <c r="Z39" s="332"/>
      <c r="AA39" s="332"/>
      <c r="AB39" s="332"/>
      <c r="AC39" s="332"/>
      <c r="AD39" s="332"/>
      <c r="AE39" s="332"/>
      <c r="AF39" s="332"/>
      <c r="AG39" s="332"/>
      <c r="AH39" s="332"/>
    </row>
    <row r="40" spans="1:34" x14ac:dyDescent="0.25">
      <c r="A40" s="332"/>
      <c r="B40" s="425" t="s">
        <v>96</v>
      </c>
      <c r="C40" s="426">
        <f t="shared" ref="C40:O40" si="9">AL21</f>
        <v>0</v>
      </c>
      <c r="D40" s="426">
        <f t="shared" si="9"/>
        <v>1</v>
      </c>
      <c r="E40" s="426">
        <f t="shared" si="9"/>
        <v>1</v>
      </c>
      <c r="F40" s="426">
        <f t="shared" si="9"/>
        <v>1</v>
      </c>
      <c r="G40" s="426">
        <f t="shared" si="9"/>
        <v>1</v>
      </c>
      <c r="H40" s="426">
        <f t="shared" si="9"/>
        <v>1</v>
      </c>
      <c r="I40" s="426">
        <f t="shared" si="9"/>
        <v>1</v>
      </c>
      <c r="J40" s="426">
        <f t="shared" si="9"/>
        <v>1</v>
      </c>
      <c r="K40" s="426">
        <f t="shared" si="9"/>
        <v>1</v>
      </c>
      <c r="L40" s="426">
        <f t="shared" si="9"/>
        <v>1</v>
      </c>
      <c r="M40" s="426">
        <f t="shared" si="9"/>
        <v>1</v>
      </c>
      <c r="N40" s="426">
        <f t="shared" si="9"/>
        <v>1</v>
      </c>
      <c r="O40" s="426">
        <f t="shared" si="9"/>
        <v>1</v>
      </c>
      <c r="P40" s="332"/>
      <c r="Q40" s="332"/>
      <c r="R40" s="332"/>
      <c r="S40" s="332"/>
      <c r="T40" s="332"/>
      <c r="U40" s="332"/>
      <c r="V40" s="332"/>
      <c r="W40" s="332"/>
      <c r="X40" s="332"/>
      <c r="Y40" s="332"/>
      <c r="Z40" s="332"/>
      <c r="AA40" s="332"/>
      <c r="AB40" s="332"/>
      <c r="AC40" s="332"/>
      <c r="AD40" s="332"/>
      <c r="AE40" s="332"/>
      <c r="AF40" s="332"/>
      <c r="AG40" s="332"/>
      <c r="AH40" s="332"/>
    </row>
    <row r="41" spans="1:34" ht="15.75" x14ac:dyDescent="0.25">
      <c r="A41" s="332"/>
      <c r="B41" s="427" t="s">
        <v>97</v>
      </c>
      <c r="C41" s="137" t="str">
        <f t="shared" ref="C41:O41" si="10">IF(C40=1,C39&amp;"+"&amp;1," ")</f>
        <v xml:space="preserve"> </v>
      </c>
      <c r="D41" s="137" t="str">
        <f t="shared" si="10"/>
        <v>1+1</v>
      </c>
      <c r="E41" s="137" t="str">
        <f t="shared" si="10"/>
        <v>1+1</v>
      </c>
      <c r="F41" s="137" t="str">
        <f t="shared" si="10"/>
        <v>0+1</v>
      </c>
      <c r="G41" s="137" t="str">
        <f t="shared" si="10"/>
        <v>0+1</v>
      </c>
      <c r="H41" s="137" t="str">
        <f t="shared" si="10"/>
        <v>3+1</v>
      </c>
      <c r="I41" s="137" t="str">
        <f t="shared" si="10"/>
        <v>2+1</v>
      </c>
      <c r="J41" s="137" t="str">
        <f t="shared" si="10"/>
        <v>5+1</v>
      </c>
      <c r="K41" s="137" t="str">
        <f t="shared" si="10"/>
        <v>2+1</v>
      </c>
      <c r="L41" s="137" t="str">
        <f t="shared" si="10"/>
        <v>1+1</v>
      </c>
      <c r="M41" s="137" t="str">
        <f t="shared" si="10"/>
        <v>2+1</v>
      </c>
      <c r="N41" s="137" t="str">
        <f t="shared" si="10"/>
        <v>1+1</v>
      </c>
      <c r="O41" s="137" t="str">
        <f t="shared" si="10"/>
        <v>2+1</v>
      </c>
      <c r="P41" s="332"/>
      <c r="Q41" s="332"/>
      <c r="R41" s="332"/>
      <c r="S41" s="332"/>
      <c r="T41" s="332"/>
      <c r="U41" s="332"/>
      <c r="V41" s="332"/>
      <c r="W41" s="332"/>
      <c r="X41" s="332"/>
      <c r="Y41" s="332"/>
      <c r="Z41" s="332"/>
      <c r="AA41" s="332"/>
      <c r="AB41" s="332"/>
      <c r="AC41" s="332"/>
      <c r="AD41" s="332"/>
      <c r="AE41" s="332"/>
      <c r="AF41" s="332"/>
      <c r="AG41" s="332"/>
      <c r="AH41" s="332"/>
    </row>
    <row r="42" spans="1:34" x14ac:dyDescent="0.25">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row>
    <row r="43" spans="1:34" x14ac:dyDescent="0.25">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row>
    <row r="44" spans="1:34" ht="15.75" x14ac:dyDescent="0.25">
      <c r="A44" s="330"/>
      <c r="B44" s="428" t="s">
        <v>872</v>
      </c>
      <c r="C44" s="586" t="s">
        <v>31</v>
      </c>
      <c r="D44" s="581"/>
      <c r="E44" s="587" t="s">
        <v>31</v>
      </c>
      <c r="F44" s="583"/>
      <c r="G44" s="588" t="s">
        <v>873</v>
      </c>
      <c r="H44" s="588"/>
      <c r="I44" s="588"/>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row>
    <row r="45" spans="1:34" ht="15.75" x14ac:dyDescent="0.25">
      <c r="A45" s="429" t="s">
        <v>102</v>
      </c>
      <c r="B45" s="428" t="s">
        <v>63</v>
      </c>
      <c r="C45" s="589" t="s">
        <v>64</v>
      </c>
      <c r="D45" s="581"/>
      <c r="E45" s="590" t="s">
        <v>65</v>
      </c>
      <c r="F45" s="583"/>
      <c r="G45" s="591" t="s">
        <v>874</v>
      </c>
      <c r="H45" s="591"/>
      <c r="I45" s="591"/>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row>
    <row r="46" spans="1:34" ht="15.75" x14ac:dyDescent="0.25">
      <c r="A46" s="429" t="s">
        <v>875</v>
      </c>
      <c r="B46" s="430">
        <v>40</v>
      </c>
      <c r="C46" s="580">
        <v>0</v>
      </c>
      <c r="D46" s="581"/>
      <c r="E46" s="582">
        <f>COUNTIF(AL$18:AX$18,0)</f>
        <v>2</v>
      </c>
      <c r="F46" s="583"/>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row>
    <row r="47" spans="1:34" ht="15.75" x14ac:dyDescent="0.25">
      <c r="A47" s="429" t="s">
        <v>876</v>
      </c>
      <c r="B47" s="430">
        <v>20</v>
      </c>
      <c r="C47" s="580">
        <v>1</v>
      </c>
      <c r="D47" s="581"/>
      <c r="E47" s="582">
        <f>COUNTIF(AL$18:AX$18,1)</f>
        <v>5</v>
      </c>
      <c r="F47" s="583"/>
      <c r="G47" s="431" t="s">
        <v>87</v>
      </c>
      <c r="H47" s="592">
        <f>COUNTIF(C41:O41,"1+1")</f>
        <v>4</v>
      </c>
      <c r="I47" s="585"/>
      <c r="J47" s="354"/>
      <c r="K47" s="354"/>
      <c r="L47" s="354"/>
      <c r="M47" s="354"/>
      <c r="N47" s="354"/>
      <c r="O47" s="354"/>
      <c r="P47" s="332"/>
      <c r="Q47" s="332"/>
      <c r="R47" s="332"/>
      <c r="S47" s="332"/>
      <c r="T47" s="332"/>
      <c r="U47" s="332"/>
      <c r="V47" s="332"/>
      <c r="W47" s="332"/>
      <c r="X47" s="332"/>
      <c r="Y47" s="332"/>
      <c r="Z47" s="332"/>
      <c r="AA47" s="332"/>
      <c r="AB47" s="332"/>
      <c r="AC47" s="332"/>
      <c r="AD47" s="332"/>
      <c r="AE47" s="332"/>
      <c r="AF47" s="332"/>
      <c r="AG47" s="332"/>
      <c r="AH47" s="332"/>
    </row>
    <row r="48" spans="1:34" ht="15.75" x14ac:dyDescent="0.25">
      <c r="A48" s="429" t="s">
        <v>877</v>
      </c>
      <c r="B48" s="430">
        <v>15</v>
      </c>
      <c r="C48" s="580">
        <v>2</v>
      </c>
      <c r="D48" s="581"/>
      <c r="E48" s="582">
        <f>COUNTIF(AL$18:AX$18,2)</f>
        <v>4</v>
      </c>
      <c r="F48" s="583"/>
      <c r="G48" s="432" t="s">
        <v>89</v>
      </c>
      <c r="H48" s="584">
        <f>COUNTIF(C41:O41,"2+1")</f>
        <v>4</v>
      </c>
      <c r="I48" s="585"/>
      <c r="J48" s="354"/>
      <c r="K48" s="354"/>
      <c r="L48" s="354"/>
      <c r="M48" s="354"/>
      <c r="N48" s="354"/>
      <c r="O48" s="354"/>
      <c r="P48" s="332"/>
      <c r="Q48" s="332"/>
      <c r="R48" s="332"/>
      <c r="S48" s="332"/>
      <c r="T48" s="332"/>
      <c r="U48" s="332"/>
      <c r="V48" s="332"/>
      <c r="W48" s="332"/>
      <c r="X48" s="332"/>
      <c r="Y48" s="332"/>
      <c r="Z48" s="332"/>
      <c r="AA48" s="332"/>
      <c r="AB48" s="332"/>
      <c r="AC48" s="332"/>
      <c r="AD48" s="332"/>
      <c r="AE48" s="332"/>
      <c r="AF48" s="332"/>
      <c r="AG48" s="332"/>
      <c r="AH48" s="332"/>
    </row>
    <row r="49" spans="1:34" ht="15.75" x14ac:dyDescent="0.25">
      <c r="A49" s="429" t="s">
        <v>878</v>
      </c>
      <c r="B49" s="430">
        <v>18</v>
      </c>
      <c r="C49" s="580" t="s">
        <v>82</v>
      </c>
      <c r="D49" s="597"/>
      <c r="E49" s="582">
        <f>COUNTIF(AL$18:AX$18,3)</f>
        <v>1</v>
      </c>
      <c r="F49" s="583"/>
      <c r="G49" s="433" t="s">
        <v>91</v>
      </c>
      <c r="H49" s="598">
        <f>COUNTIF(C41:O41,"3+1")</f>
        <v>1</v>
      </c>
      <c r="I49" s="599"/>
      <c r="J49" s="354"/>
      <c r="K49" s="354"/>
      <c r="L49" s="354"/>
      <c r="M49" s="354"/>
      <c r="N49" s="354"/>
      <c r="O49" s="354"/>
      <c r="P49" s="332"/>
      <c r="Q49" s="332"/>
      <c r="R49" s="332"/>
      <c r="S49" s="332"/>
      <c r="T49" s="332"/>
      <c r="U49" s="332"/>
      <c r="V49" s="332"/>
      <c r="W49" s="332"/>
      <c r="X49" s="332"/>
      <c r="Y49" s="332"/>
      <c r="Z49" s="332"/>
      <c r="AA49" s="332"/>
      <c r="AB49" s="332"/>
      <c r="AC49" s="332"/>
      <c r="AD49" s="332"/>
      <c r="AE49" s="332"/>
      <c r="AF49" s="332"/>
      <c r="AG49" s="332"/>
      <c r="AH49" s="332"/>
    </row>
    <row r="50" spans="1:34" ht="15.75" x14ac:dyDescent="0.25">
      <c r="A50" s="429" t="s">
        <v>879</v>
      </c>
      <c r="B50" s="430">
        <v>31</v>
      </c>
      <c r="C50" s="580" t="s">
        <v>84</v>
      </c>
      <c r="D50" s="581"/>
      <c r="E50" s="582">
        <f>COUNTIF(AL$18:AX$18,4)</f>
        <v>0</v>
      </c>
      <c r="F50" s="583"/>
      <c r="G50" s="434" t="s">
        <v>93</v>
      </c>
      <c r="H50" s="600">
        <f>COUNTIF(C41:O41,"4+1")</f>
        <v>0</v>
      </c>
      <c r="I50" s="585"/>
      <c r="J50" s="354"/>
      <c r="K50" s="354"/>
      <c r="L50" s="354"/>
      <c r="M50" s="354"/>
      <c r="N50" s="354"/>
      <c r="O50" s="354"/>
      <c r="P50" s="332"/>
      <c r="Q50" s="332"/>
      <c r="R50" s="332"/>
      <c r="S50" s="332"/>
      <c r="T50" s="332"/>
      <c r="U50" s="332"/>
      <c r="V50" s="332"/>
      <c r="W50" s="332"/>
      <c r="X50" s="332"/>
      <c r="Y50" s="332"/>
      <c r="Z50" s="332"/>
      <c r="AA50" s="332"/>
      <c r="AB50" s="332"/>
      <c r="AC50" s="332"/>
      <c r="AD50" s="332"/>
      <c r="AE50" s="332"/>
      <c r="AF50" s="332"/>
      <c r="AG50" s="332"/>
      <c r="AH50" s="332"/>
    </row>
    <row r="51" spans="1:34" ht="15.75" x14ac:dyDescent="0.25">
      <c r="A51" s="435" t="s">
        <v>880</v>
      </c>
      <c r="B51" s="436">
        <v>4</v>
      </c>
      <c r="C51" s="593" t="s">
        <v>49</v>
      </c>
      <c r="D51" s="594"/>
      <c r="E51" s="593">
        <f>COUNTIF(AL$18:AX$18,5)</f>
        <v>1</v>
      </c>
      <c r="F51" s="595"/>
      <c r="G51" s="437" t="s">
        <v>95</v>
      </c>
      <c r="H51" s="596">
        <f>COUNTIF(C41:O41,"5+1")</f>
        <v>1</v>
      </c>
      <c r="I51" s="585"/>
      <c r="J51" s="354"/>
      <c r="K51" s="354"/>
      <c r="L51" s="354"/>
      <c r="M51" s="354"/>
      <c r="N51" s="354"/>
      <c r="O51" s="354"/>
      <c r="P51" s="332"/>
      <c r="Q51" s="332"/>
      <c r="R51" s="332"/>
      <c r="S51" s="332"/>
      <c r="T51" s="332"/>
      <c r="U51" s="332"/>
      <c r="V51" s="332"/>
      <c r="W51" s="332"/>
      <c r="X51" s="332"/>
      <c r="Y51" s="332"/>
      <c r="Z51" s="332"/>
      <c r="AA51" s="332"/>
      <c r="AB51" s="332"/>
      <c r="AC51" s="332"/>
      <c r="AD51" s="332"/>
      <c r="AE51" s="332"/>
      <c r="AF51" s="332"/>
      <c r="AG51" s="332"/>
      <c r="AH51" s="332"/>
    </row>
    <row r="52" spans="1:34" ht="15.75" x14ac:dyDescent="0.25">
      <c r="A52" s="330"/>
      <c r="B52" s="438" t="str">
        <f>IF(H51&gt;=1,AK20,"-")</f>
        <v>€€ '' ΤΑΜΕΙΟ "$$</v>
      </c>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row>
    <row r="53" spans="1:34" x14ac:dyDescent="0.25">
      <c r="A53" s="354"/>
      <c r="B53" s="354"/>
      <c r="C53" s="439"/>
      <c r="D53" s="439"/>
      <c r="E53" s="439"/>
      <c r="F53" s="439"/>
      <c r="G53" s="439"/>
      <c r="H53" s="439"/>
      <c r="I53" s="439"/>
      <c r="J53" s="439"/>
      <c r="K53" s="439"/>
      <c r="L53" s="439"/>
      <c r="M53" s="439"/>
      <c r="N53" s="439"/>
      <c r="O53" s="439"/>
      <c r="P53" s="439"/>
      <c r="Q53" s="354"/>
      <c r="R53" s="354"/>
      <c r="S53" s="354"/>
    </row>
    <row r="54" spans="1:34" x14ac:dyDescent="0.25">
      <c r="A54" s="354"/>
      <c r="B54" s="354"/>
      <c r="C54" s="439"/>
      <c r="D54" s="439"/>
      <c r="E54" s="439"/>
      <c r="F54" s="439"/>
      <c r="G54" s="439"/>
      <c r="H54" s="439"/>
      <c r="I54" s="439"/>
      <c r="J54" s="439"/>
      <c r="K54" s="439"/>
      <c r="L54" s="439"/>
      <c r="M54" s="439"/>
      <c r="N54" s="439"/>
      <c r="O54" s="439"/>
      <c r="P54" s="439"/>
      <c r="Q54" s="354"/>
      <c r="R54" s="354"/>
      <c r="S54" s="354"/>
    </row>
    <row r="55" spans="1:34" x14ac:dyDescent="0.25">
      <c r="A55" s="354"/>
      <c r="B55" s="354"/>
      <c r="C55" s="439"/>
      <c r="D55" s="439"/>
      <c r="E55" s="439"/>
      <c r="F55" s="439"/>
      <c r="G55" s="439"/>
      <c r="H55" s="439"/>
      <c r="I55" s="439"/>
      <c r="J55" s="439"/>
      <c r="K55" s="439"/>
      <c r="L55" s="439"/>
      <c r="M55" s="439"/>
      <c r="N55" s="439"/>
      <c r="O55" s="439"/>
      <c r="P55" s="439"/>
      <c r="Q55" s="354"/>
      <c r="R55" s="354"/>
      <c r="S55" s="354"/>
    </row>
    <row r="56" spans="1:34" x14ac:dyDescent="0.25">
      <c r="A56" s="354"/>
      <c r="B56" s="354"/>
      <c r="C56" s="439"/>
      <c r="D56" s="439"/>
      <c r="E56" s="439"/>
      <c r="F56" s="439"/>
      <c r="G56" s="439"/>
      <c r="H56" s="439"/>
      <c r="I56" s="439"/>
      <c r="J56" s="439"/>
      <c r="K56" s="439"/>
      <c r="L56" s="439"/>
      <c r="M56" s="439"/>
      <c r="N56" s="439"/>
      <c r="O56" s="439"/>
      <c r="P56" s="439"/>
      <c r="Q56" s="354"/>
      <c r="R56" s="354"/>
      <c r="S56" s="354"/>
    </row>
    <row r="57" spans="1:34" x14ac:dyDescent="0.25">
      <c r="A57" s="354"/>
      <c r="B57" s="354"/>
      <c r="C57" s="439"/>
      <c r="D57" s="439"/>
      <c r="E57" s="439"/>
      <c r="F57" s="439"/>
      <c r="G57" s="439"/>
      <c r="H57" s="439"/>
      <c r="I57" s="439"/>
      <c r="J57" s="439"/>
      <c r="K57" s="439"/>
      <c r="L57" s="439"/>
      <c r="M57" s="439"/>
      <c r="N57" s="439"/>
      <c r="O57" s="439"/>
      <c r="P57" s="439"/>
      <c r="Q57" s="354"/>
      <c r="R57" s="354"/>
      <c r="S57" s="354"/>
    </row>
    <row r="58" spans="1:34" x14ac:dyDescent="0.25">
      <c r="A58" s="354"/>
      <c r="B58" s="354"/>
      <c r="C58" s="439"/>
      <c r="D58" s="439"/>
      <c r="E58" s="439"/>
      <c r="F58" s="439"/>
      <c r="G58" s="439"/>
      <c r="H58" s="439"/>
      <c r="I58" s="439"/>
      <c r="J58" s="439"/>
      <c r="K58" s="439"/>
      <c r="L58" s="439"/>
      <c r="M58" s="439"/>
      <c r="N58" s="439"/>
      <c r="O58" s="439"/>
      <c r="P58" s="439"/>
      <c r="Q58" s="354"/>
      <c r="R58" s="354"/>
      <c r="S58" s="354"/>
    </row>
    <row r="59" spans="1:34" x14ac:dyDescent="0.25">
      <c r="A59" s="354"/>
      <c r="B59" s="354"/>
      <c r="C59" s="439"/>
      <c r="D59" s="440" t="s">
        <v>68</v>
      </c>
      <c r="E59" s="440" t="s">
        <v>69</v>
      </c>
      <c r="F59" s="440" t="s">
        <v>70</v>
      </c>
      <c r="G59" s="440" t="s">
        <v>71</v>
      </c>
      <c r="H59" s="440" t="s">
        <v>72</v>
      </c>
      <c r="I59" s="440" t="s">
        <v>73</v>
      </c>
      <c r="J59" s="440" t="s">
        <v>74</v>
      </c>
      <c r="K59" s="440" t="s">
        <v>75</v>
      </c>
      <c r="L59" s="440" t="s">
        <v>76</v>
      </c>
      <c r="M59" s="440" t="s">
        <v>881</v>
      </c>
      <c r="N59" s="440" t="s">
        <v>867</v>
      </c>
      <c r="O59" s="440" t="s">
        <v>868</v>
      </c>
      <c r="P59" s="440" t="s">
        <v>869</v>
      </c>
      <c r="Q59" s="354"/>
      <c r="R59" s="354"/>
      <c r="S59" s="354"/>
    </row>
    <row r="60" spans="1:34" ht="15.75" x14ac:dyDescent="0.25">
      <c r="A60" s="354"/>
      <c r="B60" s="354"/>
      <c r="C60" s="439"/>
      <c r="D60" s="441">
        <f>B$22</f>
        <v>45</v>
      </c>
      <c r="E60" s="441">
        <f>B$22</f>
        <v>45</v>
      </c>
      <c r="F60" s="441">
        <f>B$22</f>
        <v>45</v>
      </c>
      <c r="G60" s="441">
        <f>B$22</f>
        <v>45</v>
      </c>
      <c r="H60" s="441">
        <f>B$22</f>
        <v>45</v>
      </c>
      <c r="I60" s="441">
        <f>B$23</f>
        <v>20</v>
      </c>
      <c r="J60" s="441">
        <f>B$23</f>
        <v>20</v>
      </c>
      <c r="K60" s="441">
        <f>B$23</f>
        <v>20</v>
      </c>
      <c r="L60" s="441">
        <f>B$23</f>
        <v>20</v>
      </c>
      <c r="M60" s="441">
        <f>B$24</f>
        <v>28</v>
      </c>
      <c r="N60" s="441">
        <f>B$24</f>
        <v>28</v>
      </c>
      <c r="O60" s="441">
        <f>B$26</f>
        <v>40</v>
      </c>
      <c r="P60" s="441">
        <f>B$29</f>
        <v>9</v>
      </c>
      <c r="Q60" s="354"/>
      <c r="R60" s="354"/>
      <c r="S60" s="354"/>
    </row>
    <row r="61" spans="1:34" ht="15.75" x14ac:dyDescent="0.25">
      <c r="A61" s="354"/>
      <c r="B61" s="354"/>
      <c r="C61" s="439"/>
      <c r="D61" s="441">
        <f>B$23</f>
        <v>20</v>
      </c>
      <c r="E61" s="441">
        <f>B$24</f>
        <v>28</v>
      </c>
      <c r="F61" s="441">
        <f>B$25</f>
        <v>14</v>
      </c>
      <c r="G61" s="441">
        <f>B$28</f>
        <v>25</v>
      </c>
      <c r="H61" s="441">
        <f>B$28</f>
        <v>25</v>
      </c>
      <c r="I61" s="441">
        <f>B$25</f>
        <v>14</v>
      </c>
      <c r="J61" s="441">
        <f>B$25</f>
        <v>14</v>
      </c>
      <c r="K61" s="441">
        <f>B$26</f>
        <v>40</v>
      </c>
      <c r="L61" s="441">
        <f>B$27</f>
        <v>18</v>
      </c>
      <c r="M61" s="441">
        <f>B$25</f>
        <v>14</v>
      </c>
      <c r="N61" s="441">
        <f>B$27</f>
        <v>18</v>
      </c>
      <c r="O61" s="441">
        <f>B$28</f>
        <v>25</v>
      </c>
      <c r="P61" s="441">
        <f>B$30</f>
        <v>15</v>
      </c>
      <c r="Q61" s="354"/>
      <c r="R61" s="354"/>
      <c r="S61" s="354"/>
    </row>
    <row r="62" spans="1:34" ht="15.75" x14ac:dyDescent="0.25">
      <c r="A62" s="354"/>
      <c r="B62" s="354"/>
      <c r="C62" s="439"/>
      <c r="D62" s="441">
        <f>B$24</f>
        <v>28</v>
      </c>
      <c r="E62" s="441">
        <f>B$31</f>
        <v>31</v>
      </c>
      <c r="F62" s="441">
        <f>B$27</f>
        <v>18</v>
      </c>
      <c r="G62" s="441">
        <f>B$29</f>
        <v>9</v>
      </c>
      <c r="H62" s="441">
        <f>B$33</f>
        <v>1</v>
      </c>
      <c r="I62" s="441">
        <f>B$26</f>
        <v>40</v>
      </c>
      <c r="J62" s="441">
        <f>B$28</f>
        <v>25</v>
      </c>
      <c r="K62" s="441">
        <f>B$27</f>
        <v>18</v>
      </c>
      <c r="L62" s="441">
        <f>B$29</f>
        <v>9</v>
      </c>
      <c r="M62" s="441">
        <f>B$26</f>
        <v>40</v>
      </c>
      <c r="N62" s="441">
        <f>B$28</f>
        <v>25</v>
      </c>
      <c r="O62" s="441">
        <f>B$32</f>
        <v>29</v>
      </c>
      <c r="P62" s="441">
        <f>B$31</f>
        <v>31</v>
      </c>
      <c r="Q62" s="354"/>
      <c r="R62" s="354"/>
      <c r="S62" s="354"/>
    </row>
    <row r="63" spans="1:34" ht="15.75" x14ac:dyDescent="0.25">
      <c r="A63" s="354"/>
      <c r="B63" s="354"/>
      <c r="C63" s="439"/>
      <c r="D63" s="441">
        <f>B$33</f>
        <v>1</v>
      </c>
      <c r="E63" s="441">
        <f>B$32</f>
        <v>29</v>
      </c>
      <c r="F63" s="441">
        <f>B$33</f>
        <v>1</v>
      </c>
      <c r="G63" s="441">
        <f>B$33</f>
        <v>1</v>
      </c>
      <c r="H63" s="441">
        <f>B$34</f>
        <v>11</v>
      </c>
      <c r="I63" s="441">
        <f>B$30</f>
        <v>15</v>
      </c>
      <c r="J63" s="441">
        <f>B$31</f>
        <v>31</v>
      </c>
      <c r="K63" s="441">
        <f>B$30</f>
        <v>15</v>
      </c>
      <c r="L63" s="441">
        <f>B$32</f>
        <v>29</v>
      </c>
      <c r="M63" s="441">
        <f>B$29</f>
        <v>9</v>
      </c>
      <c r="N63" s="441">
        <f>B$30</f>
        <v>15</v>
      </c>
      <c r="O63" s="441">
        <f>B$34</f>
        <v>11</v>
      </c>
      <c r="P63" s="441">
        <f>B$35</f>
        <v>30</v>
      </c>
      <c r="Q63" s="354"/>
      <c r="R63" s="354"/>
      <c r="S63" s="354"/>
    </row>
    <row r="64" spans="1:34" ht="15.75" x14ac:dyDescent="0.25">
      <c r="A64" s="354"/>
      <c r="B64" s="354"/>
      <c r="C64" s="439"/>
      <c r="D64" s="441">
        <f>B$35</f>
        <v>30</v>
      </c>
      <c r="E64" s="441">
        <f>B$33</f>
        <v>1</v>
      </c>
      <c r="F64" s="441">
        <f>B$35</f>
        <v>30</v>
      </c>
      <c r="G64" s="441">
        <f>B$34</f>
        <v>11</v>
      </c>
      <c r="H64" s="441">
        <f>B$36</f>
        <v>27</v>
      </c>
      <c r="I64" s="441">
        <f>B$32</f>
        <v>29</v>
      </c>
      <c r="J64" s="441">
        <f>B$34</f>
        <v>11</v>
      </c>
      <c r="K64" s="441">
        <f>B$31</f>
        <v>31</v>
      </c>
      <c r="L64" s="441">
        <f>B$36</f>
        <v>27</v>
      </c>
      <c r="M64" s="441">
        <f>B$36</f>
        <v>27</v>
      </c>
      <c r="N64" s="441">
        <f>B$34</f>
        <v>11</v>
      </c>
      <c r="O64" s="441">
        <f>B$35</f>
        <v>30</v>
      </c>
      <c r="P64" s="441">
        <f>B$36</f>
        <v>27</v>
      </c>
      <c r="Q64" s="354"/>
      <c r="R64" s="442"/>
      <c r="S64" s="354"/>
    </row>
    <row r="65" spans="1:19" ht="15.75" x14ac:dyDescent="0.25">
      <c r="A65" s="354"/>
      <c r="B65" s="354"/>
      <c r="C65" s="443" t="s">
        <v>103</v>
      </c>
      <c r="D65" s="444">
        <f t="shared" ref="D65:P65" si="11">C37</f>
        <v>3</v>
      </c>
      <c r="E65" s="444">
        <f t="shared" si="11"/>
        <v>4</v>
      </c>
      <c r="F65" s="444">
        <f t="shared" si="11"/>
        <v>4</v>
      </c>
      <c r="G65" s="444">
        <f t="shared" si="11"/>
        <v>4</v>
      </c>
      <c r="H65" s="444">
        <f t="shared" si="11"/>
        <v>4</v>
      </c>
      <c r="I65" s="444">
        <f t="shared" si="11"/>
        <v>4</v>
      </c>
      <c r="J65" s="444">
        <f t="shared" si="11"/>
        <v>4</v>
      </c>
      <c r="K65" s="444">
        <f t="shared" si="11"/>
        <v>4</v>
      </c>
      <c r="L65" s="444">
        <f t="shared" si="11"/>
        <v>4</v>
      </c>
      <c r="M65" s="444">
        <f t="shared" si="11"/>
        <v>4</v>
      </c>
      <c r="N65" s="444">
        <f t="shared" si="11"/>
        <v>4</v>
      </c>
      <c r="O65" s="444">
        <f t="shared" si="11"/>
        <v>4</v>
      </c>
      <c r="P65" s="444">
        <f t="shared" si="11"/>
        <v>4</v>
      </c>
      <c r="Q65" s="354"/>
      <c r="R65" s="354"/>
      <c r="S65" s="354"/>
    </row>
    <row r="66" spans="1:19" x14ac:dyDescent="0.25">
      <c r="A66" s="354"/>
      <c r="B66" s="354"/>
      <c r="C66" s="354"/>
      <c r="D66" s="354"/>
      <c r="E66" s="354"/>
      <c r="F66" s="354"/>
      <c r="G66" s="354"/>
      <c r="H66" s="354"/>
      <c r="I66" s="354"/>
      <c r="J66" s="354"/>
      <c r="K66" s="354"/>
      <c r="L66" s="354"/>
      <c r="M66" s="354"/>
      <c r="N66" s="354"/>
      <c r="O66" s="354"/>
      <c r="P66" s="354"/>
      <c r="Q66" s="354"/>
      <c r="R66" s="354"/>
      <c r="S66" s="354"/>
    </row>
    <row r="67" spans="1:19" x14ac:dyDescent="0.25">
      <c r="A67" s="354"/>
      <c r="B67" s="354"/>
      <c r="C67" s="354"/>
      <c r="D67" s="354"/>
      <c r="E67" s="354"/>
      <c r="F67" s="354"/>
      <c r="G67" s="354"/>
      <c r="H67" s="354"/>
      <c r="I67" s="354"/>
      <c r="J67" s="354"/>
      <c r="K67" s="354"/>
      <c r="L67" s="354"/>
      <c r="M67" s="354"/>
      <c r="N67" s="354"/>
      <c r="O67" s="354"/>
      <c r="P67" s="354"/>
      <c r="Q67" s="354"/>
      <c r="R67" s="354"/>
      <c r="S67" s="354"/>
    </row>
    <row r="68" spans="1:19" x14ac:dyDescent="0.25">
      <c r="A68" s="354"/>
      <c r="P68" s="354"/>
      <c r="Q68" s="354"/>
      <c r="R68" s="354"/>
      <c r="S68" s="354"/>
    </row>
    <row r="69" spans="1:19" x14ac:dyDescent="0.25">
      <c r="A69" s="354"/>
      <c r="P69" s="354"/>
      <c r="Q69" s="354"/>
      <c r="R69" s="354"/>
      <c r="S69" s="354"/>
    </row>
    <row r="70" spans="1:19" x14ac:dyDescent="0.25">
      <c r="A70" s="354"/>
      <c r="P70" s="354"/>
      <c r="Q70" s="354"/>
      <c r="R70" s="354"/>
      <c r="S70" s="354"/>
    </row>
    <row r="71" spans="1:19" x14ac:dyDescent="0.25">
      <c r="A71" s="354"/>
      <c r="P71" s="354"/>
      <c r="Q71" s="354"/>
      <c r="R71" s="354"/>
      <c r="S71" s="354"/>
    </row>
    <row r="72" spans="1:19" x14ac:dyDescent="0.25">
      <c r="A72" s="354"/>
      <c r="P72" s="354"/>
      <c r="Q72" s="354"/>
      <c r="R72" s="354"/>
      <c r="S72" s="354"/>
    </row>
    <row r="73" spans="1:19" x14ac:dyDescent="0.25">
      <c r="A73" s="354"/>
      <c r="P73" s="354"/>
      <c r="Q73" s="354"/>
      <c r="R73" s="354"/>
      <c r="S73" s="354"/>
    </row>
    <row r="74" spans="1:19" x14ac:dyDescent="0.25">
      <c r="A74" s="354"/>
      <c r="P74" s="354"/>
      <c r="Q74" s="354"/>
      <c r="R74" s="354"/>
      <c r="S74" s="354"/>
    </row>
    <row r="75" spans="1:19" x14ac:dyDescent="0.25">
      <c r="A75" s="354"/>
      <c r="P75" s="354"/>
      <c r="Q75" s="354"/>
      <c r="R75" s="354"/>
      <c r="S75" s="354"/>
    </row>
    <row r="76" spans="1:19" x14ac:dyDescent="0.25">
      <c r="A76" s="354"/>
      <c r="P76" s="354"/>
      <c r="Q76" s="354"/>
      <c r="R76" s="354"/>
      <c r="S76" s="354"/>
    </row>
    <row r="77" spans="1:19" x14ac:dyDescent="0.25">
      <c r="A77" s="354"/>
      <c r="P77" s="354"/>
      <c r="Q77" s="354"/>
      <c r="R77" s="354"/>
      <c r="S77" s="354"/>
    </row>
    <row r="78" spans="1:19" x14ac:dyDescent="0.25">
      <c r="A78" s="354"/>
      <c r="P78" s="354"/>
      <c r="Q78" s="354"/>
      <c r="R78" s="354"/>
      <c r="S78" s="354"/>
    </row>
    <row r="79" spans="1:19" x14ac:dyDescent="0.25">
      <c r="A79" s="354"/>
      <c r="P79" s="354"/>
      <c r="Q79" s="354"/>
      <c r="R79" s="354"/>
      <c r="S79" s="354"/>
    </row>
    <row r="80" spans="1:19" x14ac:dyDescent="0.25">
      <c r="A80" s="354"/>
      <c r="P80" s="354"/>
      <c r="Q80" s="354"/>
      <c r="R80" s="354"/>
      <c r="S80" s="354"/>
    </row>
    <row r="81" spans="1:19" x14ac:dyDescent="0.25">
      <c r="A81" s="354"/>
      <c r="P81" s="354"/>
      <c r="Q81" s="354"/>
      <c r="R81" s="354"/>
      <c r="S81" s="354"/>
    </row>
    <row r="82" spans="1:19" x14ac:dyDescent="0.25">
      <c r="A82" s="354"/>
      <c r="P82" s="354"/>
      <c r="Q82" s="354"/>
      <c r="R82" s="354"/>
      <c r="S82" s="354"/>
    </row>
    <row r="83" spans="1:19" x14ac:dyDescent="0.25">
      <c r="A83" s="354"/>
      <c r="P83" s="354"/>
      <c r="Q83" s="354"/>
      <c r="R83" s="354"/>
      <c r="S83" s="354"/>
    </row>
    <row r="84" spans="1:19" x14ac:dyDescent="0.25">
      <c r="A84" s="354"/>
      <c r="P84" s="445"/>
      <c r="Q84" s="445"/>
      <c r="R84" s="445"/>
      <c r="S84" s="445"/>
    </row>
    <row r="85" spans="1:19" x14ac:dyDescent="0.25">
      <c r="A85" s="354"/>
      <c r="P85" s="445"/>
      <c r="Q85" s="445"/>
      <c r="R85" s="445"/>
      <c r="S85" s="445"/>
    </row>
    <row r="86" spans="1:19" x14ac:dyDescent="0.25">
      <c r="A86" s="354"/>
      <c r="P86" s="445"/>
      <c r="Q86" s="445"/>
      <c r="R86" s="445"/>
      <c r="S86" s="445"/>
    </row>
    <row r="87" spans="1:19" x14ac:dyDescent="0.25">
      <c r="A87" s="354"/>
      <c r="P87" s="445"/>
      <c r="Q87" s="445"/>
      <c r="R87" s="445"/>
      <c r="S87" s="445"/>
    </row>
    <row r="88" spans="1:19" x14ac:dyDescent="0.25">
      <c r="A88" s="354"/>
      <c r="P88" s="445"/>
      <c r="Q88" s="445"/>
      <c r="R88" s="445"/>
      <c r="S88" s="445"/>
    </row>
    <row r="89" spans="1:19" x14ac:dyDescent="0.25">
      <c r="A89" s="354"/>
      <c r="B89" s="354"/>
      <c r="C89" s="354"/>
      <c r="D89" s="354"/>
      <c r="E89" s="354"/>
      <c r="F89" s="354"/>
      <c r="G89" s="354"/>
      <c r="H89" s="354"/>
      <c r="I89" s="445"/>
      <c r="J89" s="445"/>
      <c r="K89" s="445"/>
      <c r="L89" s="445"/>
      <c r="M89" s="445"/>
      <c r="N89" s="445"/>
      <c r="O89" s="445"/>
      <c r="P89" s="445"/>
      <c r="Q89" s="445"/>
      <c r="R89" s="445"/>
      <c r="S89" s="445"/>
    </row>
    <row r="90" spans="1:19" x14ac:dyDescent="0.25">
      <c r="A90" s="354"/>
      <c r="B90" s="354"/>
      <c r="C90" s="354"/>
      <c r="D90" s="354"/>
      <c r="E90" s="354"/>
      <c r="F90" s="354"/>
      <c r="G90" s="354"/>
      <c r="H90" s="354"/>
      <c r="I90" s="354"/>
      <c r="J90" s="354"/>
      <c r="K90" s="354"/>
      <c r="L90" s="354"/>
      <c r="M90" s="354"/>
      <c r="N90" s="354"/>
      <c r="O90" s="354"/>
      <c r="P90" s="354"/>
      <c r="Q90" s="354"/>
      <c r="R90" s="354"/>
      <c r="S90" s="354"/>
    </row>
  </sheetData>
  <sheetProtection password="C419" sheet="1" objects="1" scenarios="1"/>
  <protectedRanges>
    <protectedRange sqref="B22:B36" name="Περιοχή1"/>
  </protectedRanges>
  <mergeCells count="23">
    <mergeCell ref="C51:D51"/>
    <mergeCell ref="E51:F51"/>
    <mergeCell ref="H51:I51"/>
    <mergeCell ref="C49:D49"/>
    <mergeCell ref="E49:F49"/>
    <mergeCell ref="H49:I49"/>
    <mergeCell ref="C50:D50"/>
    <mergeCell ref="E50:F50"/>
    <mergeCell ref="H50:I50"/>
    <mergeCell ref="C48:D48"/>
    <mergeCell ref="E48:F48"/>
    <mergeCell ref="H48:I48"/>
    <mergeCell ref="C44:D44"/>
    <mergeCell ref="E44:F44"/>
    <mergeCell ref="G44:I44"/>
    <mergeCell ref="C45:D45"/>
    <mergeCell ref="E45:F45"/>
    <mergeCell ref="G45:I45"/>
    <mergeCell ref="C46:D46"/>
    <mergeCell ref="E46:F46"/>
    <mergeCell ref="C47:D47"/>
    <mergeCell ref="E47:F47"/>
    <mergeCell ref="H47:I47"/>
  </mergeCells>
  <conditionalFormatting sqref="AL18:AX18 AL1:AX1">
    <cfRule type="containsText" dxfId="14" priority="14" operator="containsText" text=" ">
      <formula>NOT(ISERROR(SEARCH(" ",AL1)))</formula>
    </cfRule>
  </conditionalFormatting>
  <conditionalFormatting sqref="C39:O39">
    <cfRule type="cellIs" dxfId="13" priority="9" operator="equal">
      <formula>1</formula>
    </cfRule>
    <cfRule type="cellIs" dxfId="12" priority="10" operator="equal">
      <formula>2</formula>
    </cfRule>
    <cfRule type="cellIs" dxfId="11" priority="11" operator="equal">
      <formula>3</formula>
    </cfRule>
    <cfRule type="cellIs" dxfId="10" priority="12" operator="equal">
      <formula>4</formula>
    </cfRule>
    <cfRule type="cellIs" dxfId="9" priority="13" operator="equal">
      <formula>5</formula>
    </cfRule>
  </conditionalFormatting>
  <conditionalFormatting sqref="C40:O40">
    <cfRule type="cellIs" dxfId="8" priority="7" operator="equal">
      <formula>0</formula>
    </cfRule>
    <cfRule type="cellIs" dxfId="7" priority="8" operator="equal">
      <formula>1</formula>
    </cfRule>
  </conditionalFormatting>
  <conditionalFormatting sqref="C41:O41 G44:I45">
    <cfRule type="containsText" dxfId="6" priority="2" operator="containsText" text="1+1">
      <formula>NOT(ISERROR(SEARCH("1+1",C41)))</formula>
    </cfRule>
    <cfRule type="containsText" dxfId="5" priority="3" operator="containsText" text="2+1">
      <formula>NOT(ISERROR(SEARCH("2+1",C41)))</formula>
    </cfRule>
    <cfRule type="containsText" dxfId="4" priority="4" operator="containsText" text="3+1">
      <formula>NOT(ISERROR(SEARCH("3+1",C41)))</formula>
    </cfRule>
    <cfRule type="containsText" dxfId="3" priority="5" operator="containsText" text="4+1">
      <formula>NOT(ISERROR(SEARCH("4+1",C41)))</formula>
    </cfRule>
    <cfRule type="containsText" dxfId="2" priority="6" operator="containsText" text="5+1">
      <formula>NOT(ISERROR(SEARCH("5+1",C41)))</formula>
    </cfRule>
  </conditionalFormatting>
  <conditionalFormatting sqref="C22:O36">
    <cfRule type="cellIs" dxfId="1" priority="1" operator="equal">
      <formula>"."</formula>
    </cfRule>
  </conditionalFormatting>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B8:AU1052"/>
  <sheetViews>
    <sheetView topLeftCell="A67" workbookViewId="0">
      <selection activeCell="I16" sqref="I16"/>
    </sheetView>
  </sheetViews>
  <sheetFormatPr defaultRowHeight="15" x14ac:dyDescent="0.25"/>
  <cols>
    <col min="2" max="2" width="8.85546875" bestFit="1" customWidth="1"/>
    <col min="3" max="3" width="36.140625" bestFit="1" customWidth="1"/>
    <col min="4" max="4" width="12" bestFit="1" customWidth="1"/>
    <col min="5" max="5" width="9.7109375" bestFit="1" customWidth="1"/>
    <col min="6" max="6" width="10.28515625" bestFit="1" customWidth="1"/>
    <col min="7" max="7" width="35.28515625" bestFit="1" customWidth="1"/>
    <col min="10" max="10" width="15" bestFit="1" customWidth="1"/>
    <col min="11" max="11" width="5.42578125" customWidth="1"/>
    <col min="13" max="21" width="7.5703125" customWidth="1"/>
    <col min="22" max="22" width="10.5703125" bestFit="1" customWidth="1"/>
    <col min="27" max="27" width="15" bestFit="1" customWidth="1"/>
    <col min="28" max="28" width="6.5703125" customWidth="1"/>
    <col min="29" max="29" width="9.7109375" bestFit="1" customWidth="1"/>
    <col min="30" max="37" width="6.85546875" customWidth="1"/>
    <col min="38" max="38" width="7.140625" customWidth="1"/>
    <col min="39" max="39" width="6.85546875" customWidth="1"/>
    <col min="42" max="42" width="7.42578125" bestFit="1" customWidth="1"/>
    <col min="43" max="43" width="26.7109375" customWidth="1"/>
    <col min="44" max="44" width="10" bestFit="1" customWidth="1"/>
    <col min="45" max="45" width="8.42578125" bestFit="1" customWidth="1"/>
    <col min="46" max="46" width="8.85546875" bestFit="1" customWidth="1"/>
    <col min="47" max="47" width="31.42578125" customWidth="1"/>
  </cols>
  <sheetData>
    <row r="8" spans="2:47" ht="19.5" thickBot="1" x14ac:dyDescent="0.35">
      <c r="B8" s="245" t="s">
        <v>102</v>
      </c>
      <c r="C8" s="241" t="s">
        <v>108</v>
      </c>
      <c r="D8" s="243" t="s">
        <v>43</v>
      </c>
      <c r="E8" s="243" t="s">
        <v>44</v>
      </c>
      <c r="F8" s="449" t="s">
        <v>882</v>
      </c>
      <c r="G8" s="243" t="s">
        <v>110</v>
      </c>
      <c r="I8" s="450" t="s">
        <v>102</v>
      </c>
    </row>
    <row r="9" spans="2:47" ht="19.5" thickBot="1" x14ac:dyDescent="0.35">
      <c r="B9" s="451" t="s">
        <v>253</v>
      </c>
      <c r="C9" s="267" t="s">
        <v>254</v>
      </c>
      <c r="D9" s="45">
        <v>7</v>
      </c>
      <c r="E9" s="305">
        <v>3</v>
      </c>
      <c r="F9" s="452">
        <f>E9*0.5</f>
        <v>1.5</v>
      </c>
      <c r="G9" s="453" t="s">
        <v>255</v>
      </c>
      <c r="I9" s="454" t="s">
        <v>253</v>
      </c>
      <c r="J9" s="455" t="s">
        <v>43</v>
      </c>
      <c r="K9" s="456">
        <v>7</v>
      </c>
      <c r="L9" s="456" t="s">
        <v>44</v>
      </c>
      <c r="M9" s="456">
        <v>3</v>
      </c>
      <c r="N9" s="456"/>
      <c r="O9" s="456"/>
      <c r="P9" s="456"/>
      <c r="Q9" s="456"/>
      <c r="R9" s="456"/>
      <c r="S9" s="456"/>
      <c r="T9" s="456" t="s">
        <v>883</v>
      </c>
      <c r="U9" s="456"/>
      <c r="V9" s="457">
        <v>21</v>
      </c>
    </row>
    <row r="10" spans="2:47" ht="19.5" thickBot="1" x14ac:dyDescent="0.35">
      <c r="B10" s="240" t="s">
        <v>102</v>
      </c>
      <c r="C10" s="241" t="s">
        <v>108</v>
      </c>
      <c r="D10" s="243" t="s">
        <v>43</v>
      </c>
      <c r="E10" s="243" t="s">
        <v>44</v>
      </c>
      <c r="F10" s="449" t="s">
        <v>882</v>
      </c>
      <c r="G10" s="243" t="s">
        <v>110</v>
      </c>
      <c r="J10" s="28"/>
      <c r="K10" s="29"/>
      <c r="L10" s="29"/>
      <c r="M10" s="339" t="s">
        <v>47</v>
      </c>
      <c r="N10" s="339"/>
      <c r="O10" s="339"/>
      <c r="P10" s="29"/>
      <c r="Q10" s="29"/>
      <c r="R10" s="29"/>
      <c r="S10" s="340"/>
      <c r="T10" s="29"/>
      <c r="U10" s="29"/>
      <c r="V10" s="30"/>
      <c r="AA10" s="240" t="s">
        <v>102</v>
      </c>
    </row>
    <row r="11" spans="2:47" ht="19.5" thickBot="1" x14ac:dyDescent="0.35">
      <c r="B11" s="458" t="s">
        <v>256</v>
      </c>
      <c r="C11" s="267" t="s">
        <v>254</v>
      </c>
      <c r="D11" s="45">
        <v>8</v>
      </c>
      <c r="E11" s="305">
        <v>3</v>
      </c>
      <c r="F11" s="452">
        <f>E11*0.5</f>
        <v>1.5</v>
      </c>
      <c r="G11" s="453" t="s">
        <v>255</v>
      </c>
      <c r="J11" s="459" t="s">
        <v>48</v>
      </c>
      <c r="K11" s="352"/>
      <c r="L11" s="352"/>
      <c r="M11" s="345">
        <v>5</v>
      </c>
      <c r="N11" s="345">
        <v>5</v>
      </c>
      <c r="O11" s="346">
        <v>4</v>
      </c>
      <c r="P11" s="346">
        <v>4</v>
      </c>
      <c r="Q11" s="347">
        <v>3</v>
      </c>
      <c r="R11" s="347">
        <v>3</v>
      </c>
      <c r="S11" s="348">
        <v>2</v>
      </c>
      <c r="T11" s="348">
        <v>2</v>
      </c>
      <c r="U11" s="349">
        <v>1</v>
      </c>
      <c r="V11" s="350">
        <v>1</v>
      </c>
      <c r="AA11" s="460" t="s">
        <v>256</v>
      </c>
    </row>
    <row r="12" spans="2:47" ht="19.5" thickBot="1" x14ac:dyDescent="0.35">
      <c r="B12" s="240" t="s">
        <v>102</v>
      </c>
      <c r="C12" s="241" t="s">
        <v>108</v>
      </c>
      <c r="D12" s="243" t="s">
        <v>43</v>
      </c>
      <c r="E12" s="243" t="s">
        <v>44</v>
      </c>
      <c r="F12" s="449" t="s">
        <v>882</v>
      </c>
      <c r="G12" s="243" t="s">
        <v>110</v>
      </c>
      <c r="J12" s="461" t="s">
        <v>54</v>
      </c>
      <c r="K12" s="352"/>
      <c r="L12" s="45" t="s">
        <v>55</v>
      </c>
      <c r="M12" s="45" t="s">
        <v>56</v>
      </c>
      <c r="N12" s="45" t="s">
        <v>57</v>
      </c>
      <c r="O12" s="46" t="s">
        <v>56</v>
      </c>
      <c r="P12" s="46" t="s">
        <v>57</v>
      </c>
      <c r="Q12" s="47" t="s">
        <v>56</v>
      </c>
      <c r="R12" s="48" t="s">
        <v>57</v>
      </c>
      <c r="S12" s="49" t="s">
        <v>56</v>
      </c>
      <c r="T12" s="50" t="s">
        <v>57</v>
      </c>
      <c r="U12" s="39" t="s">
        <v>56</v>
      </c>
      <c r="V12" s="148" t="s">
        <v>57</v>
      </c>
      <c r="AA12" s="462" t="s">
        <v>43</v>
      </c>
      <c r="AB12" s="456">
        <v>8</v>
      </c>
      <c r="AC12" s="456" t="s">
        <v>44</v>
      </c>
      <c r="AD12" s="456">
        <v>3</v>
      </c>
      <c r="AE12" s="456"/>
      <c r="AF12" s="456"/>
      <c r="AG12" s="456"/>
      <c r="AH12" s="456"/>
      <c r="AI12" s="456"/>
      <c r="AJ12" s="456"/>
      <c r="AK12" s="601" t="s">
        <v>883</v>
      </c>
      <c r="AL12" s="602"/>
      <c r="AM12" s="463">
        <v>56</v>
      </c>
      <c r="AP12" s="450" t="s">
        <v>102</v>
      </c>
      <c r="AQ12" s="464" t="s">
        <v>108</v>
      </c>
      <c r="AR12" s="465" t="s">
        <v>43</v>
      </c>
      <c r="AS12" s="465" t="s">
        <v>44</v>
      </c>
      <c r="AT12" s="466" t="s">
        <v>882</v>
      </c>
      <c r="AU12" s="467" t="s">
        <v>110</v>
      </c>
    </row>
    <row r="13" spans="2:47" ht="19.5" thickBot="1" x14ac:dyDescent="0.35">
      <c r="B13" s="458" t="s">
        <v>257</v>
      </c>
      <c r="C13" s="267" t="s">
        <v>254</v>
      </c>
      <c r="D13" s="45">
        <v>9</v>
      </c>
      <c r="E13" s="305">
        <v>5</v>
      </c>
      <c r="F13" s="452">
        <f>E13*0.5</f>
        <v>2.5</v>
      </c>
      <c r="G13" s="453" t="s">
        <v>255</v>
      </c>
      <c r="J13" s="54" t="s">
        <v>61</v>
      </c>
      <c r="K13" s="45" t="s">
        <v>62</v>
      </c>
      <c r="L13" s="468">
        <v>0.14285714285714285</v>
      </c>
      <c r="M13" s="45">
        <v>1</v>
      </c>
      <c r="N13" s="45">
        <v>1</v>
      </c>
      <c r="O13" s="46">
        <v>0</v>
      </c>
      <c r="P13" s="46">
        <v>0</v>
      </c>
      <c r="Q13" s="47">
        <v>2</v>
      </c>
      <c r="R13" s="47">
        <v>2</v>
      </c>
      <c r="S13" s="49">
        <v>0</v>
      </c>
      <c r="T13" s="49">
        <v>0</v>
      </c>
      <c r="U13" s="39">
        <v>0</v>
      </c>
      <c r="V13" s="148">
        <v>0</v>
      </c>
      <c r="AA13" s="28"/>
      <c r="AB13" s="29"/>
      <c r="AC13" s="29"/>
      <c r="AD13" s="339" t="s">
        <v>47</v>
      </c>
      <c r="AE13" s="339"/>
      <c r="AF13" s="339"/>
      <c r="AG13" s="29"/>
      <c r="AH13" s="29"/>
      <c r="AI13" s="29"/>
      <c r="AJ13" s="340"/>
      <c r="AK13" s="29"/>
      <c r="AL13" s="29"/>
      <c r="AM13" s="30"/>
      <c r="AP13" s="304" t="s">
        <v>256</v>
      </c>
      <c r="AQ13" s="322" t="s">
        <v>254</v>
      </c>
      <c r="AR13" s="304">
        <v>8</v>
      </c>
      <c r="AS13" s="305">
        <v>3</v>
      </c>
      <c r="AT13" s="452">
        <f>AS13*0.5</f>
        <v>1.5</v>
      </c>
      <c r="AU13" s="469" t="s">
        <v>255</v>
      </c>
    </row>
    <row r="14" spans="2:47" ht="19.5" thickBot="1" x14ac:dyDescent="0.35">
      <c r="B14" s="240" t="s">
        <v>102</v>
      </c>
      <c r="C14" s="241" t="s">
        <v>108</v>
      </c>
      <c r="D14" s="243" t="s">
        <v>43</v>
      </c>
      <c r="E14" s="243" t="s">
        <v>44</v>
      </c>
      <c r="F14" s="449" t="s">
        <v>882</v>
      </c>
      <c r="G14" s="243" t="s">
        <v>110</v>
      </c>
      <c r="J14" s="470" t="s">
        <v>61</v>
      </c>
      <c r="K14" s="471" t="s">
        <v>62</v>
      </c>
      <c r="L14" s="472">
        <v>1</v>
      </c>
      <c r="M14" s="357" t="s">
        <v>79</v>
      </c>
      <c r="N14" s="357" t="s">
        <v>79</v>
      </c>
      <c r="O14" s="471">
        <v>1</v>
      </c>
      <c r="P14" s="471">
        <v>2</v>
      </c>
      <c r="Q14" s="473">
        <v>1</v>
      </c>
      <c r="R14" s="473">
        <v>2</v>
      </c>
      <c r="S14" s="359">
        <v>0</v>
      </c>
      <c r="T14" s="359">
        <v>0</v>
      </c>
      <c r="U14" s="360">
        <v>0</v>
      </c>
      <c r="V14" s="361">
        <v>0</v>
      </c>
      <c r="AA14" s="459" t="s">
        <v>48</v>
      </c>
      <c r="AB14" s="474"/>
      <c r="AC14" s="475"/>
      <c r="AD14" s="345">
        <v>5</v>
      </c>
      <c r="AE14" s="345">
        <v>5</v>
      </c>
      <c r="AF14" s="346">
        <v>4</v>
      </c>
      <c r="AG14" s="346">
        <v>4</v>
      </c>
      <c r="AH14" s="347">
        <v>3</v>
      </c>
      <c r="AI14" s="347">
        <v>3</v>
      </c>
      <c r="AJ14" s="348">
        <v>2</v>
      </c>
      <c r="AK14" s="348">
        <v>2</v>
      </c>
      <c r="AL14" s="349">
        <v>1</v>
      </c>
      <c r="AM14" s="350">
        <v>1</v>
      </c>
    </row>
    <row r="15" spans="2:47" ht="19.5" thickBot="1" x14ac:dyDescent="0.35">
      <c r="B15" s="458" t="s">
        <v>258</v>
      </c>
      <c r="C15" s="267" t="s">
        <v>254</v>
      </c>
      <c r="D15" s="45">
        <v>10</v>
      </c>
      <c r="E15" s="305">
        <v>7</v>
      </c>
      <c r="F15" s="452">
        <f>E15*0.5</f>
        <v>3.5</v>
      </c>
      <c r="G15" s="453" t="s">
        <v>255</v>
      </c>
      <c r="J15" s="185"/>
      <c r="K15" s="186"/>
      <c r="L15" s="186"/>
      <c r="M15" s="364" t="s">
        <v>863</v>
      </c>
      <c r="N15" s="364"/>
      <c r="O15" s="364"/>
      <c r="P15" s="186"/>
      <c r="Q15" s="186"/>
      <c r="R15" s="186"/>
      <c r="S15" s="186"/>
      <c r="T15" s="186"/>
      <c r="U15" s="186"/>
      <c r="V15" s="187"/>
      <c r="AA15" s="461" t="s">
        <v>54</v>
      </c>
      <c r="AB15" s="352"/>
      <c r="AC15" s="45" t="s">
        <v>55</v>
      </c>
      <c r="AD15" s="45" t="s">
        <v>56</v>
      </c>
      <c r="AE15" s="45" t="s">
        <v>57</v>
      </c>
      <c r="AF15" s="46" t="s">
        <v>56</v>
      </c>
      <c r="AG15" s="46" t="s">
        <v>57</v>
      </c>
      <c r="AH15" s="47" t="s">
        <v>56</v>
      </c>
      <c r="AI15" s="48" t="s">
        <v>57</v>
      </c>
      <c r="AJ15" s="49" t="s">
        <v>56</v>
      </c>
      <c r="AK15" s="50" t="s">
        <v>57</v>
      </c>
      <c r="AL15" s="39" t="s">
        <v>56</v>
      </c>
      <c r="AM15" s="148" t="s">
        <v>57</v>
      </c>
    </row>
    <row r="16" spans="2:47" ht="18.75" x14ac:dyDescent="0.3">
      <c r="B16" s="240" t="s">
        <v>102</v>
      </c>
      <c r="C16" s="241" t="s">
        <v>108</v>
      </c>
      <c r="D16" s="243" t="s">
        <v>43</v>
      </c>
      <c r="E16" s="243" t="s">
        <v>44</v>
      </c>
      <c r="F16" s="449" t="s">
        <v>882</v>
      </c>
      <c r="G16" s="243" t="s">
        <v>110</v>
      </c>
      <c r="J16" s="476" t="s">
        <v>48</v>
      </c>
      <c r="K16" s="82"/>
      <c r="L16" s="82"/>
      <c r="M16" s="370">
        <v>5</v>
      </c>
      <c r="N16" s="370">
        <v>5</v>
      </c>
      <c r="O16" s="346">
        <v>4</v>
      </c>
      <c r="P16" s="346">
        <v>4</v>
      </c>
      <c r="Q16" s="347">
        <v>3</v>
      </c>
      <c r="R16" s="347">
        <v>3</v>
      </c>
      <c r="S16" s="348">
        <v>2</v>
      </c>
      <c r="T16" s="348">
        <v>2</v>
      </c>
      <c r="U16" s="349">
        <v>1</v>
      </c>
      <c r="V16" s="350">
        <v>1</v>
      </c>
      <c r="AA16" s="54" t="s">
        <v>61</v>
      </c>
      <c r="AB16" s="45" t="s">
        <v>62</v>
      </c>
      <c r="AC16" s="468">
        <v>5.3571428571428568E-2</v>
      </c>
      <c r="AD16" s="45">
        <v>1</v>
      </c>
      <c r="AE16" s="45">
        <v>1</v>
      </c>
      <c r="AF16" s="46">
        <v>0</v>
      </c>
      <c r="AG16" s="46">
        <v>0</v>
      </c>
      <c r="AH16" s="47">
        <v>0</v>
      </c>
      <c r="AI16" s="47">
        <v>1</v>
      </c>
      <c r="AJ16" s="49">
        <v>1</v>
      </c>
      <c r="AK16" s="49">
        <v>2</v>
      </c>
      <c r="AL16" s="39">
        <v>0</v>
      </c>
      <c r="AM16" s="148">
        <v>0</v>
      </c>
    </row>
    <row r="17" spans="2:39" ht="18.75" x14ac:dyDescent="0.3">
      <c r="B17" s="458" t="s">
        <v>259</v>
      </c>
      <c r="C17" s="267" t="s">
        <v>254</v>
      </c>
      <c r="D17" s="45">
        <v>11</v>
      </c>
      <c r="E17" s="305">
        <v>9</v>
      </c>
      <c r="F17" s="452">
        <f>E17*0.5</f>
        <v>4.5</v>
      </c>
      <c r="G17" s="453" t="s">
        <v>255</v>
      </c>
      <c r="J17" s="477" t="s">
        <v>54</v>
      </c>
      <c r="K17" s="82"/>
      <c r="L17" s="46" t="s">
        <v>55</v>
      </c>
      <c r="M17" s="64" t="s">
        <v>56</v>
      </c>
      <c r="N17" s="64" t="s">
        <v>57</v>
      </c>
      <c r="O17" s="46" t="s">
        <v>56</v>
      </c>
      <c r="P17" s="46" t="s">
        <v>57</v>
      </c>
      <c r="Q17" s="47" t="s">
        <v>56</v>
      </c>
      <c r="R17" s="48" t="s">
        <v>57</v>
      </c>
      <c r="S17" s="49" t="s">
        <v>56</v>
      </c>
      <c r="T17" s="50" t="s">
        <v>57</v>
      </c>
      <c r="U17" s="39" t="s">
        <v>56</v>
      </c>
      <c r="V17" s="148" t="s">
        <v>57</v>
      </c>
      <c r="AA17" s="84" t="s">
        <v>61</v>
      </c>
      <c r="AB17" s="46" t="s">
        <v>62</v>
      </c>
      <c r="AC17" s="478">
        <v>0.7857142857142857</v>
      </c>
      <c r="AD17" s="64" t="s">
        <v>79</v>
      </c>
      <c r="AE17" s="64" t="s">
        <v>79</v>
      </c>
      <c r="AF17" s="46">
        <v>1</v>
      </c>
      <c r="AG17" s="46">
        <v>2</v>
      </c>
      <c r="AH17" s="47">
        <v>0</v>
      </c>
      <c r="AI17" s="47">
        <v>2</v>
      </c>
      <c r="AJ17" s="49">
        <v>0</v>
      </c>
      <c r="AK17" s="49">
        <v>1</v>
      </c>
      <c r="AL17" s="39">
        <v>0</v>
      </c>
      <c r="AM17" s="148">
        <v>0</v>
      </c>
    </row>
    <row r="18" spans="2:39" ht="19.5" thickBot="1" x14ac:dyDescent="0.35">
      <c r="B18" s="240" t="s">
        <v>102</v>
      </c>
      <c r="C18" s="241" t="s">
        <v>108</v>
      </c>
      <c r="D18" s="243" t="s">
        <v>43</v>
      </c>
      <c r="E18" s="243" t="s">
        <v>44</v>
      </c>
      <c r="F18" s="449" t="s">
        <v>882</v>
      </c>
      <c r="G18" s="243" t="s">
        <v>110</v>
      </c>
      <c r="J18" s="84" t="s">
        <v>83</v>
      </c>
      <c r="K18" s="46" t="s">
        <v>62</v>
      </c>
      <c r="L18" s="478">
        <v>0.42857142857142855</v>
      </c>
      <c r="M18" s="64" t="s">
        <v>79</v>
      </c>
      <c r="N18" s="64" t="s">
        <v>79</v>
      </c>
      <c r="O18" s="46">
        <v>1</v>
      </c>
      <c r="P18" s="46">
        <v>1</v>
      </c>
      <c r="Q18" s="47">
        <v>0</v>
      </c>
      <c r="R18" s="47">
        <v>1</v>
      </c>
      <c r="S18" s="49">
        <v>1</v>
      </c>
      <c r="T18" s="49">
        <v>2</v>
      </c>
      <c r="U18" s="39">
        <v>0</v>
      </c>
      <c r="V18" s="148">
        <v>0</v>
      </c>
      <c r="AA18" s="106" t="s">
        <v>61</v>
      </c>
      <c r="AB18" s="48" t="s">
        <v>62</v>
      </c>
      <c r="AC18" s="479">
        <v>1</v>
      </c>
      <c r="AD18" s="64" t="s">
        <v>79</v>
      </c>
      <c r="AE18" s="64" t="s">
        <v>79</v>
      </c>
      <c r="AF18" s="64" t="s">
        <v>79</v>
      </c>
      <c r="AG18" s="64" t="s">
        <v>79</v>
      </c>
      <c r="AH18" s="48">
        <v>3</v>
      </c>
      <c r="AI18" s="48">
        <v>3</v>
      </c>
      <c r="AJ18" s="49">
        <v>0</v>
      </c>
      <c r="AK18" s="49">
        <v>0</v>
      </c>
      <c r="AL18" s="39">
        <v>0</v>
      </c>
      <c r="AM18" s="148">
        <v>0</v>
      </c>
    </row>
    <row r="19" spans="2:39" ht="19.5" thickBot="1" x14ac:dyDescent="0.35">
      <c r="B19" s="458" t="s">
        <v>260</v>
      </c>
      <c r="C19" s="267" t="s">
        <v>254</v>
      </c>
      <c r="D19" s="45">
        <v>12</v>
      </c>
      <c r="E19" s="305">
        <v>12</v>
      </c>
      <c r="F19" s="452">
        <f>E19*0.5</f>
        <v>6</v>
      </c>
      <c r="G19" s="453" t="s">
        <v>255</v>
      </c>
      <c r="J19" s="480" t="s">
        <v>83</v>
      </c>
      <c r="K19" s="358" t="s">
        <v>62</v>
      </c>
      <c r="L19" s="481">
        <v>1</v>
      </c>
      <c r="M19" s="357" t="s">
        <v>79</v>
      </c>
      <c r="N19" s="357" t="s">
        <v>79</v>
      </c>
      <c r="O19" s="357" t="s">
        <v>79</v>
      </c>
      <c r="P19" s="357" t="s">
        <v>79</v>
      </c>
      <c r="Q19" s="473">
        <v>2</v>
      </c>
      <c r="R19" s="473">
        <v>3</v>
      </c>
      <c r="S19" s="359">
        <v>0</v>
      </c>
      <c r="T19" s="359">
        <v>1</v>
      </c>
      <c r="U19" s="360">
        <v>0</v>
      </c>
      <c r="V19" s="361">
        <v>0</v>
      </c>
      <c r="AA19" s="185"/>
      <c r="AB19" s="186"/>
      <c r="AC19" s="186"/>
      <c r="AD19" s="364" t="s">
        <v>863</v>
      </c>
      <c r="AE19" s="364"/>
      <c r="AF19" s="364"/>
      <c r="AG19" s="186"/>
      <c r="AH19" s="186"/>
      <c r="AI19" s="186"/>
      <c r="AJ19" s="186"/>
      <c r="AK19" s="186"/>
      <c r="AL19" s="186"/>
      <c r="AM19" s="187"/>
    </row>
    <row r="20" spans="2:39" ht="19.5" thickBot="1" x14ac:dyDescent="0.35">
      <c r="B20" s="240" t="s">
        <v>102</v>
      </c>
      <c r="C20" s="241" t="s">
        <v>108</v>
      </c>
      <c r="D20" s="243" t="s">
        <v>43</v>
      </c>
      <c r="E20" s="243" t="s">
        <v>44</v>
      </c>
      <c r="F20" s="449" t="s">
        <v>882</v>
      </c>
      <c r="G20" s="243" t="s">
        <v>110</v>
      </c>
      <c r="J20" s="191"/>
      <c r="K20" s="383"/>
      <c r="L20" s="383"/>
      <c r="M20" s="384" t="s">
        <v>85</v>
      </c>
      <c r="N20" s="384"/>
      <c r="O20" s="384"/>
      <c r="P20" s="192"/>
      <c r="Q20" s="192"/>
      <c r="R20" s="192"/>
      <c r="S20" s="192"/>
      <c r="T20" s="192"/>
      <c r="U20" s="192"/>
      <c r="V20" s="193"/>
      <c r="AA20" s="476" t="s">
        <v>48</v>
      </c>
      <c r="AB20" s="82"/>
      <c r="AC20" s="82"/>
      <c r="AD20" s="370">
        <v>5</v>
      </c>
      <c r="AE20" s="370">
        <v>5</v>
      </c>
      <c r="AF20" s="346">
        <v>4</v>
      </c>
      <c r="AG20" s="346">
        <v>4</v>
      </c>
      <c r="AH20" s="347">
        <v>3</v>
      </c>
      <c r="AI20" s="347">
        <v>3</v>
      </c>
      <c r="AJ20" s="348">
        <v>2</v>
      </c>
      <c r="AK20" s="348">
        <v>2</v>
      </c>
      <c r="AL20" s="349">
        <v>1</v>
      </c>
      <c r="AM20" s="350">
        <v>1</v>
      </c>
    </row>
    <row r="21" spans="2:39" ht="18.75" x14ac:dyDescent="0.3">
      <c r="B21" s="458" t="s">
        <v>261</v>
      </c>
      <c r="C21" s="267" t="s">
        <v>254</v>
      </c>
      <c r="D21" s="45">
        <v>13</v>
      </c>
      <c r="E21" s="305">
        <v>16</v>
      </c>
      <c r="F21" s="452">
        <f>E21*0.5</f>
        <v>8</v>
      </c>
      <c r="G21" s="453" t="s">
        <v>255</v>
      </c>
      <c r="J21" s="482" t="s">
        <v>48</v>
      </c>
      <c r="K21" s="102"/>
      <c r="L21" s="102"/>
      <c r="M21" s="370">
        <v>5</v>
      </c>
      <c r="N21" s="370">
        <v>5</v>
      </c>
      <c r="O21" s="370">
        <v>4</v>
      </c>
      <c r="P21" s="370">
        <v>4</v>
      </c>
      <c r="Q21" s="347">
        <v>3</v>
      </c>
      <c r="R21" s="347">
        <v>3</v>
      </c>
      <c r="S21" s="348">
        <v>2</v>
      </c>
      <c r="T21" s="348">
        <v>2</v>
      </c>
      <c r="U21" s="349">
        <v>1</v>
      </c>
      <c r="V21" s="350">
        <v>1</v>
      </c>
      <c r="AA21" s="477" t="s">
        <v>54</v>
      </c>
      <c r="AB21" s="82"/>
      <c r="AC21" s="46" t="s">
        <v>55</v>
      </c>
      <c r="AD21" s="64" t="s">
        <v>56</v>
      </c>
      <c r="AE21" s="64" t="s">
        <v>57</v>
      </c>
      <c r="AF21" s="46" t="s">
        <v>56</v>
      </c>
      <c r="AG21" s="46" t="s">
        <v>57</v>
      </c>
      <c r="AH21" s="47" t="s">
        <v>56</v>
      </c>
      <c r="AI21" s="48" t="s">
        <v>57</v>
      </c>
      <c r="AJ21" s="49" t="s">
        <v>56</v>
      </c>
      <c r="AK21" s="50" t="s">
        <v>57</v>
      </c>
      <c r="AL21" s="39" t="s">
        <v>56</v>
      </c>
      <c r="AM21" s="148" t="s">
        <v>57</v>
      </c>
    </row>
    <row r="22" spans="2:39" ht="18.75" x14ac:dyDescent="0.3">
      <c r="B22" s="240" t="s">
        <v>102</v>
      </c>
      <c r="C22" s="241" t="s">
        <v>108</v>
      </c>
      <c r="D22" s="243" t="s">
        <v>43</v>
      </c>
      <c r="E22" s="243" t="s">
        <v>44</v>
      </c>
      <c r="F22" s="449" t="s">
        <v>882</v>
      </c>
      <c r="G22" s="243" t="s">
        <v>110</v>
      </c>
      <c r="J22" s="483" t="s">
        <v>54</v>
      </c>
      <c r="K22" s="102"/>
      <c r="L22" s="48" t="s">
        <v>55</v>
      </c>
      <c r="M22" s="64" t="s">
        <v>56</v>
      </c>
      <c r="N22" s="64" t="s">
        <v>57</v>
      </c>
      <c r="O22" s="64" t="s">
        <v>56</v>
      </c>
      <c r="P22" s="64" t="s">
        <v>57</v>
      </c>
      <c r="Q22" s="47" t="s">
        <v>56</v>
      </c>
      <c r="R22" s="48" t="s">
        <v>57</v>
      </c>
      <c r="S22" s="49" t="s">
        <v>56</v>
      </c>
      <c r="T22" s="50" t="s">
        <v>57</v>
      </c>
      <c r="U22" s="39" t="s">
        <v>56</v>
      </c>
      <c r="V22" s="148" t="s">
        <v>57</v>
      </c>
      <c r="AA22" s="84" t="s">
        <v>83</v>
      </c>
      <c r="AB22" s="46" t="s">
        <v>62</v>
      </c>
      <c r="AC22" s="478">
        <v>0.21428571428571427</v>
      </c>
      <c r="AD22" s="64" t="s">
        <v>79</v>
      </c>
      <c r="AE22" s="64" t="s">
        <v>79</v>
      </c>
      <c r="AF22" s="46">
        <v>1</v>
      </c>
      <c r="AG22" s="46">
        <v>1</v>
      </c>
      <c r="AH22" s="47">
        <v>0</v>
      </c>
      <c r="AI22" s="47">
        <v>1</v>
      </c>
      <c r="AJ22" s="49">
        <v>0</v>
      </c>
      <c r="AK22" s="49">
        <v>2</v>
      </c>
      <c r="AL22" s="39">
        <v>0</v>
      </c>
      <c r="AM22" s="148">
        <v>1</v>
      </c>
    </row>
    <row r="23" spans="2:39" ht="19.5" thickBot="1" x14ac:dyDescent="0.35">
      <c r="B23" s="458" t="s">
        <v>262</v>
      </c>
      <c r="C23" s="267" t="s">
        <v>254</v>
      </c>
      <c r="D23" s="45">
        <v>14</v>
      </c>
      <c r="E23" s="305">
        <v>19</v>
      </c>
      <c r="F23" s="452">
        <f>E23*0.5</f>
        <v>9.5</v>
      </c>
      <c r="G23" s="453" t="s">
        <v>255</v>
      </c>
      <c r="J23" s="106" t="s">
        <v>88</v>
      </c>
      <c r="K23" s="48" t="s">
        <v>62</v>
      </c>
      <c r="L23" s="484">
        <v>0.77142857142857146</v>
      </c>
      <c r="M23" s="64" t="s">
        <v>79</v>
      </c>
      <c r="N23" s="64" t="s">
        <v>79</v>
      </c>
      <c r="O23" s="64" t="s">
        <v>79</v>
      </c>
      <c r="P23" s="64" t="s">
        <v>79</v>
      </c>
      <c r="Q23" s="47">
        <v>1</v>
      </c>
      <c r="R23" s="47">
        <v>2</v>
      </c>
      <c r="S23" s="49">
        <v>0</v>
      </c>
      <c r="T23" s="49">
        <v>2</v>
      </c>
      <c r="U23" s="39">
        <v>0</v>
      </c>
      <c r="V23" s="148">
        <v>1</v>
      </c>
      <c r="AA23" s="106" t="s">
        <v>83</v>
      </c>
      <c r="AB23" s="48" t="s">
        <v>62</v>
      </c>
      <c r="AC23" s="484">
        <v>1</v>
      </c>
      <c r="AD23" s="64" t="s">
        <v>79</v>
      </c>
      <c r="AE23" s="64" t="s">
        <v>79</v>
      </c>
      <c r="AF23" s="64" t="s">
        <v>79</v>
      </c>
      <c r="AG23" s="64" t="s">
        <v>79</v>
      </c>
      <c r="AH23" s="47">
        <v>1</v>
      </c>
      <c r="AI23" s="47">
        <v>2</v>
      </c>
      <c r="AJ23" s="49">
        <v>0</v>
      </c>
      <c r="AK23" s="49">
        <v>2</v>
      </c>
      <c r="AL23" s="39">
        <v>0</v>
      </c>
      <c r="AM23" s="148">
        <v>1</v>
      </c>
    </row>
    <row r="24" spans="2:39" ht="19.5" thickBot="1" x14ac:dyDescent="0.35">
      <c r="B24" s="240" t="s">
        <v>102</v>
      </c>
      <c r="C24" s="241" t="s">
        <v>108</v>
      </c>
      <c r="D24" s="243" t="s">
        <v>43</v>
      </c>
      <c r="E24" s="243" t="s">
        <v>44</v>
      </c>
      <c r="F24" s="449" t="s">
        <v>882</v>
      </c>
      <c r="G24" s="243" t="s">
        <v>110</v>
      </c>
      <c r="J24" s="485" t="s">
        <v>88</v>
      </c>
      <c r="K24" s="359" t="s">
        <v>62</v>
      </c>
      <c r="L24" s="486">
        <v>1</v>
      </c>
      <c r="M24" s="357" t="s">
        <v>79</v>
      </c>
      <c r="N24" s="357" t="s">
        <v>79</v>
      </c>
      <c r="O24" s="357" t="s">
        <v>79</v>
      </c>
      <c r="P24" s="357" t="s">
        <v>79</v>
      </c>
      <c r="Q24" s="357" t="s">
        <v>79</v>
      </c>
      <c r="R24" s="357" t="s">
        <v>79</v>
      </c>
      <c r="S24" s="359">
        <v>3</v>
      </c>
      <c r="T24" s="359">
        <v>3</v>
      </c>
      <c r="U24" s="360">
        <v>0</v>
      </c>
      <c r="V24" s="361">
        <v>0</v>
      </c>
      <c r="AA24" s="191"/>
      <c r="AB24" s="383"/>
      <c r="AC24" s="383"/>
      <c r="AD24" s="384" t="s">
        <v>85</v>
      </c>
      <c r="AE24" s="384"/>
      <c r="AF24" s="384"/>
      <c r="AG24" s="192"/>
      <c r="AH24" s="192"/>
      <c r="AI24" s="192"/>
      <c r="AJ24" s="192"/>
      <c r="AK24" s="192"/>
      <c r="AL24" s="192"/>
      <c r="AM24" s="193"/>
    </row>
    <row r="25" spans="2:39" ht="19.5" thickBot="1" x14ac:dyDescent="0.35">
      <c r="B25" s="458" t="s">
        <v>263</v>
      </c>
      <c r="C25" s="267" t="s">
        <v>254</v>
      </c>
      <c r="D25" s="45">
        <v>15</v>
      </c>
      <c r="E25" s="305">
        <v>24</v>
      </c>
      <c r="F25" s="452">
        <f>E25*0.5</f>
        <v>12</v>
      </c>
      <c r="G25" s="453" t="s">
        <v>255</v>
      </c>
      <c r="J25" s="200"/>
      <c r="K25" s="201"/>
      <c r="L25" s="201"/>
      <c r="M25" s="388" t="s">
        <v>92</v>
      </c>
      <c r="N25" s="388"/>
      <c r="O25" s="388"/>
      <c r="P25" s="201"/>
      <c r="Q25" s="201"/>
      <c r="R25" s="201"/>
      <c r="S25" s="201"/>
      <c r="T25" s="201"/>
      <c r="U25" s="201"/>
      <c r="V25" s="202"/>
      <c r="AA25" s="482" t="s">
        <v>48</v>
      </c>
      <c r="AB25" s="102"/>
      <c r="AC25" s="102"/>
      <c r="AD25" s="370">
        <v>5</v>
      </c>
      <c r="AE25" s="370">
        <v>5</v>
      </c>
      <c r="AF25" s="370">
        <v>4</v>
      </c>
      <c r="AG25" s="370">
        <v>4</v>
      </c>
      <c r="AH25" s="347">
        <v>3</v>
      </c>
      <c r="AI25" s="347">
        <v>3</v>
      </c>
      <c r="AJ25" s="348">
        <v>2</v>
      </c>
      <c r="AK25" s="348">
        <v>2</v>
      </c>
      <c r="AL25" s="349">
        <v>1</v>
      </c>
      <c r="AM25" s="350">
        <v>1</v>
      </c>
    </row>
    <row r="26" spans="2:39" ht="18.75" x14ac:dyDescent="0.3">
      <c r="B26" s="240" t="s">
        <v>102</v>
      </c>
      <c r="C26" s="241" t="s">
        <v>108</v>
      </c>
      <c r="D26" s="243" t="s">
        <v>43</v>
      </c>
      <c r="E26" s="243" t="s">
        <v>44</v>
      </c>
      <c r="F26" s="449" t="s">
        <v>882</v>
      </c>
      <c r="G26" s="243" t="s">
        <v>110</v>
      </c>
      <c r="J26" s="487" t="s">
        <v>48</v>
      </c>
      <c r="K26" s="134"/>
      <c r="L26" s="134"/>
      <c r="M26" s="370">
        <v>5</v>
      </c>
      <c r="N26" s="370">
        <v>5</v>
      </c>
      <c r="O26" s="370">
        <v>4</v>
      </c>
      <c r="P26" s="370">
        <v>4</v>
      </c>
      <c r="Q26" s="370">
        <v>3</v>
      </c>
      <c r="R26" s="370">
        <v>3</v>
      </c>
      <c r="S26" s="348">
        <v>2</v>
      </c>
      <c r="T26" s="348">
        <v>2</v>
      </c>
      <c r="U26" s="349">
        <v>1</v>
      </c>
      <c r="V26" s="350">
        <v>1</v>
      </c>
      <c r="AA26" s="483" t="s">
        <v>54</v>
      </c>
      <c r="AB26" s="102"/>
      <c r="AC26" s="48" t="s">
        <v>55</v>
      </c>
      <c r="AD26" s="64" t="s">
        <v>56</v>
      </c>
      <c r="AE26" s="64" t="s">
        <v>57</v>
      </c>
      <c r="AF26" s="64" t="s">
        <v>56</v>
      </c>
      <c r="AG26" s="64" t="s">
        <v>57</v>
      </c>
      <c r="AH26" s="47" t="s">
        <v>56</v>
      </c>
      <c r="AI26" s="48" t="s">
        <v>57</v>
      </c>
      <c r="AJ26" s="49" t="s">
        <v>56</v>
      </c>
      <c r="AK26" s="50" t="s">
        <v>57</v>
      </c>
      <c r="AL26" s="39" t="s">
        <v>56</v>
      </c>
      <c r="AM26" s="148" t="s">
        <v>57</v>
      </c>
    </row>
    <row r="27" spans="2:39" ht="18.75" x14ac:dyDescent="0.3">
      <c r="B27" s="458" t="s">
        <v>264</v>
      </c>
      <c r="C27" s="267" t="s">
        <v>254</v>
      </c>
      <c r="D27" s="45">
        <v>16</v>
      </c>
      <c r="E27" s="305">
        <v>31</v>
      </c>
      <c r="F27" s="452">
        <f>E27*0.5</f>
        <v>15.5</v>
      </c>
      <c r="G27" s="453" t="s">
        <v>255</v>
      </c>
      <c r="J27" s="488" t="s">
        <v>54</v>
      </c>
      <c r="K27" s="134"/>
      <c r="L27" s="49" t="s">
        <v>55</v>
      </c>
      <c r="M27" s="64" t="s">
        <v>56</v>
      </c>
      <c r="N27" s="64" t="s">
        <v>57</v>
      </c>
      <c r="O27" s="64" t="s">
        <v>56</v>
      </c>
      <c r="P27" s="64" t="s">
        <v>57</v>
      </c>
      <c r="Q27" s="63" t="s">
        <v>56</v>
      </c>
      <c r="R27" s="64" t="s">
        <v>57</v>
      </c>
      <c r="S27" s="49" t="s">
        <v>56</v>
      </c>
      <c r="T27" s="50" t="s">
        <v>57</v>
      </c>
      <c r="U27" s="39" t="s">
        <v>56</v>
      </c>
      <c r="V27" s="148" t="s">
        <v>57</v>
      </c>
      <c r="AA27" s="106" t="s">
        <v>88</v>
      </c>
      <c r="AB27" s="48" t="s">
        <v>62</v>
      </c>
      <c r="AC27" s="484">
        <v>0.5178571428571429</v>
      </c>
      <c r="AD27" s="64" t="s">
        <v>79</v>
      </c>
      <c r="AE27" s="64" t="s">
        <v>79</v>
      </c>
      <c r="AF27" s="64" t="s">
        <v>79</v>
      </c>
      <c r="AG27" s="64" t="s">
        <v>79</v>
      </c>
      <c r="AH27" s="47">
        <v>1</v>
      </c>
      <c r="AI27" s="47">
        <v>2</v>
      </c>
      <c r="AJ27" s="49">
        <v>0</v>
      </c>
      <c r="AK27" s="49">
        <v>1</v>
      </c>
      <c r="AL27" s="39">
        <v>0</v>
      </c>
      <c r="AM27" s="148">
        <v>2</v>
      </c>
    </row>
    <row r="28" spans="2:39" ht="19.5" thickBot="1" x14ac:dyDescent="0.35">
      <c r="B28" s="240" t="s">
        <v>102</v>
      </c>
      <c r="C28" s="241" t="s">
        <v>108</v>
      </c>
      <c r="D28" s="243" t="s">
        <v>43</v>
      </c>
      <c r="E28" s="243" t="s">
        <v>44</v>
      </c>
      <c r="F28" s="449" t="s">
        <v>882</v>
      </c>
      <c r="G28" s="243" t="s">
        <v>110</v>
      </c>
      <c r="J28" s="485" t="s">
        <v>98</v>
      </c>
      <c r="K28" s="359" t="s">
        <v>62</v>
      </c>
      <c r="L28" s="486">
        <v>1</v>
      </c>
      <c r="M28" s="357" t="s">
        <v>79</v>
      </c>
      <c r="N28" s="357" t="s">
        <v>79</v>
      </c>
      <c r="O28" s="357" t="s">
        <v>79</v>
      </c>
      <c r="P28" s="357" t="s">
        <v>79</v>
      </c>
      <c r="Q28" s="356" t="s">
        <v>79</v>
      </c>
      <c r="R28" s="357" t="s">
        <v>79</v>
      </c>
      <c r="S28" s="359">
        <v>1</v>
      </c>
      <c r="T28" s="489">
        <v>2</v>
      </c>
      <c r="U28" s="360">
        <v>0</v>
      </c>
      <c r="V28" s="361">
        <v>2</v>
      </c>
      <c r="AA28" s="380" t="s">
        <v>88</v>
      </c>
      <c r="AB28" s="49" t="s">
        <v>62</v>
      </c>
      <c r="AC28" s="392">
        <v>1</v>
      </c>
      <c r="AD28" s="64" t="s">
        <v>79</v>
      </c>
      <c r="AE28" s="64" t="s">
        <v>79</v>
      </c>
      <c r="AF28" s="64" t="s">
        <v>79</v>
      </c>
      <c r="AG28" s="64" t="s">
        <v>79</v>
      </c>
      <c r="AH28" s="64" t="s">
        <v>79</v>
      </c>
      <c r="AI28" s="64" t="s">
        <v>79</v>
      </c>
      <c r="AJ28" s="49">
        <v>2</v>
      </c>
      <c r="AK28" s="49">
        <v>3</v>
      </c>
      <c r="AL28" s="39">
        <v>0</v>
      </c>
      <c r="AM28" s="148">
        <v>1</v>
      </c>
    </row>
    <row r="29" spans="2:39" ht="19.5" thickBot="1" x14ac:dyDescent="0.35">
      <c r="B29" s="458" t="s">
        <v>265</v>
      </c>
      <c r="C29" s="267" t="s">
        <v>254</v>
      </c>
      <c r="D29" s="45">
        <v>17</v>
      </c>
      <c r="E29" s="305">
        <v>37</v>
      </c>
      <c r="F29" s="452">
        <f>E29*0.5</f>
        <v>18.5</v>
      </c>
      <c r="G29" s="453" t="s">
        <v>255</v>
      </c>
      <c r="J29" s="446"/>
      <c r="K29" s="490"/>
      <c r="L29" s="491"/>
      <c r="M29" s="492" t="s">
        <v>871</v>
      </c>
      <c r="N29" s="492"/>
      <c r="O29" s="492"/>
      <c r="P29" s="490"/>
      <c r="Q29" s="490"/>
      <c r="R29" s="491"/>
      <c r="S29" s="490"/>
      <c r="T29" s="490"/>
      <c r="U29" s="490"/>
      <c r="V29" s="493"/>
      <c r="AA29" s="200"/>
      <c r="AB29" s="201"/>
      <c r="AC29" s="201"/>
      <c r="AD29" s="388" t="s">
        <v>92</v>
      </c>
      <c r="AE29" s="388"/>
      <c r="AF29" s="388"/>
      <c r="AG29" s="201"/>
      <c r="AH29" s="201"/>
      <c r="AI29" s="201"/>
      <c r="AJ29" s="201"/>
      <c r="AK29" s="201"/>
      <c r="AL29" s="201"/>
      <c r="AM29" s="202"/>
    </row>
    <row r="30" spans="2:39" ht="18.75" x14ac:dyDescent="0.3">
      <c r="B30" s="240" t="s">
        <v>102</v>
      </c>
      <c r="C30" s="241" t="s">
        <v>108</v>
      </c>
      <c r="D30" s="243" t="s">
        <v>43</v>
      </c>
      <c r="E30" s="243" t="s">
        <v>44</v>
      </c>
      <c r="F30" s="449" t="s">
        <v>882</v>
      </c>
      <c r="G30" s="243" t="s">
        <v>110</v>
      </c>
      <c r="J30" s="494" t="s">
        <v>48</v>
      </c>
      <c r="K30" s="414"/>
      <c r="L30" s="414"/>
      <c r="M30" s="413">
        <v>5</v>
      </c>
      <c r="N30" s="413">
        <v>5</v>
      </c>
      <c r="O30" s="413">
        <v>4</v>
      </c>
      <c r="P30" s="413">
        <v>4</v>
      </c>
      <c r="Q30" s="413">
        <v>3</v>
      </c>
      <c r="R30" s="413">
        <v>3</v>
      </c>
      <c r="S30" s="413">
        <v>2</v>
      </c>
      <c r="T30" s="413">
        <v>2</v>
      </c>
      <c r="U30" s="414">
        <v>1</v>
      </c>
      <c r="V30" s="415">
        <v>1</v>
      </c>
      <c r="AA30" s="487" t="s">
        <v>48</v>
      </c>
      <c r="AB30" s="134"/>
      <c r="AC30" s="134"/>
      <c r="AD30" s="370">
        <v>5</v>
      </c>
      <c r="AE30" s="370">
        <v>5</v>
      </c>
      <c r="AF30" s="370">
        <v>4</v>
      </c>
      <c r="AG30" s="370">
        <v>4</v>
      </c>
      <c r="AH30" s="370">
        <v>3</v>
      </c>
      <c r="AI30" s="370">
        <v>3</v>
      </c>
      <c r="AJ30" s="348">
        <v>2</v>
      </c>
      <c r="AK30" s="348">
        <v>2</v>
      </c>
      <c r="AL30" s="349">
        <v>1</v>
      </c>
      <c r="AM30" s="350">
        <v>1</v>
      </c>
    </row>
    <row r="31" spans="2:39" ht="18.75" x14ac:dyDescent="0.3">
      <c r="B31" s="458" t="s">
        <v>266</v>
      </c>
      <c r="C31" s="267" t="s">
        <v>254</v>
      </c>
      <c r="D31" s="45">
        <v>18</v>
      </c>
      <c r="E31" s="305">
        <v>43</v>
      </c>
      <c r="F31" s="452">
        <f>E31*0.5</f>
        <v>21.5</v>
      </c>
      <c r="G31" s="453" t="s">
        <v>255</v>
      </c>
      <c r="J31" s="494" t="s">
        <v>54</v>
      </c>
      <c r="K31" s="414"/>
      <c r="L31" s="414" t="s">
        <v>55</v>
      </c>
      <c r="M31" s="413" t="s">
        <v>56</v>
      </c>
      <c r="N31" s="413" t="s">
        <v>57</v>
      </c>
      <c r="O31" s="413" t="s">
        <v>56</v>
      </c>
      <c r="P31" s="413" t="s">
        <v>57</v>
      </c>
      <c r="Q31" s="413" t="s">
        <v>56</v>
      </c>
      <c r="R31" s="413" t="s">
        <v>57</v>
      </c>
      <c r="S31" s="413" t="s">
        <v>56</v>
      </c>
      <c r="T31" s="413" t="s">
        <v>57</v>
      </c>
      <c r="U31" s="414" t="s">
        <v>56</v>
      </c>
      <c r="V31" s="415" t="s">
        <v>57</v>
      </c>
      <c r="AA31" s="488" t="s">
        <v>54</v>
      </c>
      <c r="AB31" s="134"/>
      <c r="AC31" s="49" t="s">
        <v>55</v>
      </c>
      <c r="AD31" s="64" t="s">
        <v>56</v>
      </c>
      <c r="AE31" s="64" t="s">
        <v>57</v>
      </c>
      <c r="AF31" s="64" t="s">
        <v>56</v>
      </c>
      <c r="AG31" s="64" t="s">
        <v>57</v>
      </c>
      <c r="AH31" s="63" t="s">
        <v>56</v>
      </c>
      <c r="AI31" s="64" t="s">
        <v>57</v>
      </c>
      <c r="AJ31" s="49" t="s">
        <v>56</v>
      </c>
      <c r="AK31" s="50" t="s">
        <v>57</v>
      </c>
      <c r="AL31" s="39" t="s">
        <v>56</v>
      </c>
      <c r="AM31" s="148" t="s">
        <v>57</v>
      </c>
    </row>
    <row r="32" spans="2:39" ht="19.5" thickBot="1" x14ac:dyDescent="0.35">
      <c r="B32" s="245" t="s">
        <v>102</v>
      </c>
      <c r="C32" s="241" t="s">
        <v>108</v>
      </c>
      <c r="D32" s="243" t="s">
        <v>43</v>
      </c>
      <c r="E32" s="243" t="s">
        <v>44</v>
      </c>
      <c r="F32" s="449" t="s">
        <v>882</v>
      </c>
      <c r="G32" s="243" t="s">
        <v>110</v>
      </c>
      <c r="J32" s="417" t="s">
        <v>101</v>
      </c>
      <c r="K32" s="418"/>
      <c r="L32" s="495">
        <v>1</v>
      </c>
      <c r="M32" s="421" t="s">
        <v>79</v>
      </c>
      <c r="N32" s="421" t="s">
        <v>79</v>
      </c>
      <c r="O32" s="421" t="s">
        <v>79</v>
      </c>
      <c r="P32" s="421" t="s">
        <v>79</v>
      </c>
      <c r="Q32" s="420" t="s">
        <v>79</v>
      </c>
      <c r="R32" s="421" t="s">
        <v>79</v>
      </c>
      <c r="S32" s="420" t="s">
        <v>79</v>
      </c>
      <c r="T32" s="421" t="s">
        <v>79</v>
      </c>
      <c r="U32" s="418">
        <v>2</v>
      </c>
      <c r="V32" s="422">
        <v>3</v>
      </c>
      <c r="AA32" s="380" t="s">
        <v>98</v>
      </c>
      <c r="AB32" s="49" t="s">
        <v>62</v>
      </c>
      <c r="AC32" s="392">
        <v>0.8928571428571429</v>
      </c>
      <c r="AD32" s="64" t="s">
        <v>79</v>
      </c>
      <c r="AE32" s="64" t="s">
        <v>79</v>
      </c>
      <c r="AF32" s="64" t="s">
        <v>79</v>
      </c>
      <c r="AG32" s="64" t="s">
        <v>79</v>
      </c>
      <c r="AH32" s="63" t="s">
        <v>79</v>
      </c>
      <c r="AI32" s="64" t="s">
        <v>79</v>
      </c>
      <c r="AJ32" s="49">
        <v>1</v>
      </c>
      <c r="AK32" s="50">
        <v>2</v>
      </c>
      <c r="AL32" s="39">
        <v>0</v>
      </c>
      <c r="AM32" s="148">
        <v>2</v>
      </c>
    </row>
    <row r="33" spans="2:39" ht="19.5" thickBot="1" x14ac:dyDescent="0.35">
      <c r="B33" s="458" t="s">
        <v>267</v>
      </c>
      <c r="C33" s="267" t="s">
        <v>254</v>
      </c>
      <c r="D33" s="45">
        <v>19</v>
      </c>
      <c r="E33" s="305">
        <v>52</v>
      </c>
      <c r="F33" s="452">
        <f>E33*0.5</f>
        <v>26</v>
      </c>
      <c r="G33" s="453" t="s">
        <v>255</v>
      </c>
      <c r="AA33" s="380" t="s">
        <v>98</v>
      </c>
      <c r="AB33" s="49" t="s">
        <v>62</v>
      </c>
      <c r="AC33" s="392">
        <v>1</v>
      </c>
      <c r="AD33" s="496"/>
      <c r="AE33" s="496"/>
      <c r="AF33" s="496"/>
      <c r="AG33" s="496"/>
      <c r="AH33" s="496"/>
      <c r="AI33" s="496"/>
      <c r="AJ33" s="496"/>
      <c r="AK33" s="496"/>
      <c r="AL33" s="497">
        <v>3</v>
      </c>
      <c r="AM33" s="498">
        <v>3</v>
      </c>
    </row>
    <row r="34" spans="2:39" ht="18.75" x14ac:dyDescent="0.3">
      <c r="B34" s="245" t="s">
        <v>102</v>
      </c>
      <c r="C34" s="241" t="s">
        <v>108</v>
      </c>
      <c r="D34" s="243" t="s">
        <v>43</v>
      </c>
      <c r="E34" s="243" t="s">
        <v>44</v>
      </c>
      <c r="F34" s="449" t="s">
        <v>882</v>
      </c>
      <c r="G34" s="243" t="s">
        <v>110</v>
      </c>
      <c r="I34" s="499"/>
      <c r="J34" s="499"/>
      <c r="K34" s="499"/>
      <c r="L34" s="499"/>
      <c r="M34" s="499"/>
      <c r="N34" s="499"/>
      <c r="O34" s="499"/>
      <c r="P34" s="499"/>
      <c r="Q34" s="499"/>
      <c r="R34" s="499"/>
      <c r="S34" s="499"/>
      <c r="T34" s="499"/>
      <c r="U34" s="499"/>
      <c r="V34" s="499"/>
      <c r="W34" s="499"/>
      <c r="AA34" s="394"/>
      <c r="AB34" s="395"/>
      <c r="AC34" s="398"/>
      <c r="AD34" s="397" t="s">
        <v>871</v>
      </c>
      <c r="AE34" s="397"/>
      <c r="AF34" s="397"/>
      <c r="AG34" s="395"/>
      <c r="AH34" s="395"/>
      <c r="AI34" s="398"/>
      <c r="AJ34" s="395"/>
      <c r="AK34" s="395"/>
      <c r="AL34" s="395"/>
      <c r="AM34" s="399"/>
    </row>
    <row r="35" spans="2:39" ht="18.75" x14ac:dyDescent="0.3">
      <c r="B35" s="458" t="s">
        <v>268</v>
      </c>
      <c r="C35" s="267" t="s">
        <v>254</v>
      </c>
      <c r="D35" s="458">
        <v>20</v>
      </c>
      <c r="E35" s="305">
        <v>61</v>
      </c>
      <c r="F35" s="452">
        <f>E35*0.5</f>
        <v>30.5</v>
      </c>
      <c r="G35" s="453" t="s">
        <v>255</v>
      </c>
      <c r="AA35" s="500" t="s">
        <v>48</v>
      </c>
      <c r="AB35" s="414"/>
      <c r="AC35" s="414"/>
      <c r="AD35" s="413">
        <v>5</v>
      </c>
      <c r="AE35" s="413">
        <v>5</v>
      </c>
      <c r="AF35" s="413">
        <v>4</v>
      </c>
      <c r="AG35" s="413">
        <v>4</v>
      </c>
      <c r="AH35" s="413">
        <v>3</v>
      </c>
      <c r="AI35" s="413">
        <v>3</v>
      </c>
      <c r="AJ35" s="413">
        <v>2</v>
      </c>
      <c r="AK35" s="413">
        <v>2</v>
      </c>
      <c r="AL35" s="414">
        <v>1</v>
      </c>
      <c r="AM35" s="414">
        <v>1</v>
      </c>
    </row>
    <row r="36" spans="2:39" ht="18.75" x14ac:dyDescent="0.3">
      <c r="B36" s="245" t="s">
        <v>102</v>
      </c>
      <c r="C36" s="241" t="s">
        <v>108</v>
      </c>
      <c r="D36" s="243" t="s">
        <v>43</v>
      </c>
      <c r="E36" s="243" t="s">
        <v>44</v>
      </c>
      <c r="F36" s="449" t="s">
        <v>882</v>
      </c>
      <c r="G36" s="243" t="s">
        <v>110</v>
      </c>
      <c r="AA36" s="500" t="s">
        <v>54</v>
      </c>
      <c r="AB36" s="414"/>
      <c r="AC36" s="414" t="s">
        <v>55</v>
      </c>
      <c r="AD36" s="413" t="s">
        <v>56</v>
      </c>
      <c r="AE36" s="413" t="s">
        <v>57</v>
      </c>
      <c r="AF36" s="413" t="s">
        <v>56</v>
      </c>
      <c r="AG36" s="413" t="s">
        <v>57</v>
      </c>
      <c r="AH36" s="413" t="s">
        <v>56</v>
      </c>
      <c r="AI36" s="413" t="s">
        <v>57</v>
      </c>
      <c r="AJ36" s="413" t="s">
        <v>56</v>
      </c>
      <c r="AK36" s="413" t="s">
        <v>57</v>
      </c>
      <c r="AL36" s="414" t="s">
        <v>56</v>
      </c>
      <c r="AM36" s="414" t="s">
        <v>57</v>
      </c>
    </row>
    <row r="37" spans="2:39" ht="19.5" thickBot="1" x14ac:dyDescent="0.35">
      <c r="B37" s="458" t="s">
        <v>269</v>
      </c>
      <c r="C37" s="267" t="s">
        <v>254</v>
      </c>
      <c r="D37" s="458">
        <v>21</v>
      </c>
      <c r="E37" s="305">
        <v>72</v>
      </c>
      <c r="F37" s="452">
        <f>E37*0.5</f>
        <v>36</v>
      </c>
      <c r="G37" s="453" t="s">
        <v>255</v>
      </c>
      <c r="I37" s="240" t="s">
        <v>102</v>
      </c>
      <c r="AA37" s="417" t="s">
        <v>101</v>
      </c>
      <c r="AB37" s="418"/>
      <c r="AC37" s="495">
        <v>1</v>
      </c>
      <c r="AD37" s="421" t="s">
        <v>79</v>
      </c>
      <c r="AE37" s="421" t="s">
        <v>79</v>
      </c>
      <c r="AF37" s="421" t="s">
        <v>79</v>
      </c>
      <c r="AG37" s="421" t="s">
        <v>79</v>
      </c>
      <c r="AH37" s="420" t="s">
        <v>79</v>
      </c>
      <c r="AI37" s="421" t="s">
        <v>79</v>
      </c>
      <c r="AJ37" s="420" t="s">
        <v>79</v>
      </c>
      <c r="AK37" s="421" t="s">
        <v>79</v>
      </c>
      <c r="AL37" s="418">
        <v>1</v>
      </c>
      <c r="AM37" s="422">
        <v>2</v>
      </c>
    </row>
    <row r="38" spans="2:39" ht="19.5" thickBot="1" x14ac:dyDescent="0.35">
      <c r="B38" s="245" t="s">
        <v>102</v>
      </c>
      <c r="C38" s="241" t="s">
        <v>108</v>
      </c>
      <c r="D38" s="243" t="s">
        <v>43</v>
      </c>
      <c r="E38" s="243" t="s">
        <v>44</v>
      </c>
      <c r="F38" s="449" t="s">
        <v>882</v>
      </c>
      <c r="G38" s="243" t="s">
        <v>110</v>
      </c>
      <c r="I38" s="454" t="s">
        <v>256</v>
      </c>
      <c r="J38" s="462" t="s">
        <v>43</v>
      </c>
      <c r="K38" s="456">
        <v>8</v>
      </c>
      <c r="L38" s="456" t="s">
        <v>44</v>
      </c>
      <c r="M38" s="456">
        <v>3</v>
      </c>
      <c r="N38" s="456"/>
      <c r="O38" s="456"/>
      <c r="P38" s="456"/>
      <c r="Q38" s="456"/>
      <c r="R38" s="456"/>
      <c r="S38" s="456"/>
      <c r="T38" s="601" t="s">
        <v>883</v>
      </c>
      <c r="U38" s="602"/>
      <c r="V38" s="463">
        <v>56</v>
      </c>
    </row>
    <row r="39" spans="2:39" ht="19.5" thickBot="1" x14ac:dyDescent="0.35">
      <c r="B39" s="458" t="s">
        <v>270</v>
      </c>
      <c r="C39" s="267" t="s">
        <v>254</v>
      </c>
      <c r="D39" s="458">
        <v>22</v>
      </c>
      <c r="E39" s="305">
        <v>83</v>
      </c>
      <c r="F39" s="452">
        <f>E39*0.5</f>
        <v>41.5</v>
      </c>
      <c r="G39" s="453" t="s">
        <v>255</v>
      </c>
      <c r="J39" s="28"/>
      <c r="K39" s="29"/>
      <c r="L39" s="29"/>
      <c r="M39" s="339" t="s">
        <v>47</v>
      </c>
      <c r="N39" s="339"/>
      <c r="O39" s="339"/>
      <c r="P39" s="29"/>
      <c r="Q39" s="29"/>
      <c r="R39" s="29"/>
      <c r="S39" s="340"/>
      <c r="T39" s="29"/>
      <c r="U39" s="29"/>
      <c r="V39" s="30"/>
    </row>
    <row r="40" spans="2:39" ht="18.75" x14ac:dyDescent="0.3">
      <c r="B40" s="245" t="s">
        <v>102</v>
      </c>
      <c r="C40" s="241" t="s">
        <v>108</v>
      </c>
      <c r="D40" s="243" t="s">
        <v>43</v>
      </c>
      <c r="E40" s="243" t="s">
        <v>44</v>
      </c>
      <c r="F40" s="449" t="s">
        <v>882</v>
      </c>
      <c r="G40" s="243" t="s">
        <v>110</v>
      </c>
      <c r="J40" s="459" t="s">
        <v>48</v>
      </c>
      <c r="K40" s="474"/>
      <c r="L40" s="475"/>
      <c r="M40" s="345">
        <v>5</v>
      </c>
      <c r="N40" s="345">
        <v>5</v>
      </c>
      <c r="O40" s="346">
        <v>4</v>
      </c>
      <c r="P40" s="346">
        <v>4</v>
      </c>
      <c r="Q40" s="347">
        <v>3</v>
      </c>
      <c r="R40" s="347">
        <v>3</v>
      </c>
      <c r="S40" s="348">
        <v>2</v>
      </c>
      <c r="T40" s="348">
        <v>2</v>
      </c>
      <c r="U40" s="349">
        <v>1</v>
      </c>
      <c r="V40" s="350">
        <v>1</v>
      </c>
    </row>
    <row r="41" spans="2:39" ht="18.75" x14ac:dyDescent="0.3">
      <c r="B41" s="458" t="s">
        <v>271</v>
      </c>
      <c r="C41" s="267" t="s">
        <v>254</v>
      </c>
      <c r="D41" s="458">
        <v>23</v>
      </c>
      <c r="E41" s="305">
        <v>95</v>
      </c>
      <c r="F41" s="501">
        <f>E41*0.5</f>
        <v>47.5</v>
      </c>
      <c r="G41" s="453" t="s">
        <v>255</v>
      </c>
      <c r="J41" s="461" t="s">
        <v>54</v>
      </c>
      <c r="K41" s="352"/>
      <c r="L41" s="45" t="s">
        <v>55</v>
      </c>
      <c r="M41" s="45" t="s">
        <v>56</v>
      </c>
      <c r="N41" s="45" t="s">
        <v>57</v>
      </c>
      <c r="O41" s="46" t="s">
        <v>56</v>
      </c>
      <c r="P41" s="46" t="s">
        <v>57</v>
      </c>
      <c r="Q41" s="47" t="s">
        <v>56</v>
      </c>
      <c r="R41" s="48" t="s">
        <v>57</v>
      </c>
      <c r="S41" s="49" t="s">
        <v>56</v>
      </c>
      <c r="T41" s="50" t="s">
        <v>57</v>
      </c>
      <c r="U41" s="39" t="s">
        <v>56</v>
      </c>
      <c r="V41" s="148" t="s">
        <v>57</v>
      </c>
    </row>
    <row r="42" spans="2:39" ht="18.75" x14ac:dyDescent="0.3">
      <c r="B42" s="245" t="s">
        <v>102</v>
      </c>
      <c r="C42" s="241" t="s">
        <v>108</v>
      </c>
      <c r="D42" s="243" t="s">
        <v>43</v>
      </c>
      <c r="E42" s="243" t="s">
        <v>44</v>
      </c>
      <c r="F42" s="449" t="s">
        <v>882</v>
      </c>
      <c r="G42" s="243" t="s">
        <v>110</v>
      </c>
      <c r="J42" s="54" t="s">
        <v>61</v>
      </c>
      <c r="K42" s="45" t="s">
        <v>62</v>
      </c>
      <c r="L42" s="468">
        <v>5.3571428571428568E-2</v>
      </c>
      <c r="M42" s="45">
        <v>1</v>
      </c>
      <c r="N42" s="45">
        <v>1</v>
      </c>
      <c r="O42" s="46">
        <v>0</v>
      </c>
      <c r="P42" s="46">
        <v>0</v>
      </c>
      <c r="Q42" s="47">
        <v>0</v>
      </c>
      <c r="R42" s="47">
        <v>1</v>
      </c>
      <c r="S42" s="49">
        <v>1</v>
      </c>
      <c r="T42" s="49">
        <v>2</v>
      </c>
      <c r="U42" s="39">
        <v>0</v>
      </c>
      <c r="V42" s="148">
        <v>0</v>
      </c>
    </row>
    <row r="43" spans="2:39" ht="18.75" x14ac:dyDescent="0.3">
      <c r="B43" s="458" t="s">
        <v>272</v>
      </c>
      <c r="C43" s="267" t="s">
        <v>254</v>
      </c>
      <c r="D43" s="458">
        <v>24</v>
      </c>
      <c r="E43" s="305">
        <v>107</v>
      </c>
      <c r="F43" s="501">
        <f>E43*0.5</f>
        <v>53.5</v>
      </c>
      <c r="G43" s="453" t="s">
        <v>255</v>
      </c>
      <c r="J43" s="84" t="s">
        <v>61</v>
      </c>
      <c r="K43" s="46" t="s">
        <v>62</v>
      </c>
      <c r="L43" s="478">
        <v>0.7857142857142857</v>
      </c>
      <c r="M43" s="64" t="s">
        <v>79</v>
      </c>
      <c r="N43" s="64" t="s">
        <v>79</v>
      </c>
      <c r="O43" s="46">
        <v>1</v>
      </c>
      <c r="P43" s="46">
        <v>2</v>
      </c>
      <c r="Q43" s="47">
        <v>0</v>
      </c>
      <c r="R43" s="47">
        <v>2</v>
      </c>
      <c r="S43" s="49">
        <v>0</v>
      </c>
      <c r="T43" s="49">
        <v>1</v>
      </c>
      <c r="U43" s="39">
        <v>0</v>
      </c>
      <c r="V43" s="148">
        <v>0</v>
      </c>
    </row>
    <row r="44" spans="2:39" ht="19.5" thickBot="1" x14ac:dyDescent="0.35">
      <c r="B44" s="245" t="s">
        <v>102</v>
      </c>
      <c r="C44" s="241" t="s">
        <v>108</v>
      </c>
      <c r="D44" s="243" t="s">
        <v>43</v>
      </c>
      <c r="E44" s="243" t="s">
        <v>44</v>
      </c>
      <c r="F44" s="449" t="s">
        <v>882</v>
      </c>
      <c r="G44" s="243" t="s">
        <v>110</v>
      </c>
      <c r="J44" s="480" t="s">
        <v>61</v>
      </c>
      <c r="K44" s="358" t="s">
        <v>62</v>
      </c>
      <c r="L44" s="479">
        <v>1</v>
      </c>
      <c r="M44" s="357" t="s">
        <v>79</v>
      </c>
      <c r="N44" s="357" t="s">
        <v>79</v>
      </c>
      <c r="O44" s="357" t="s">
        <v>79</v>
      </c>
      <c r="P44" s="357" t="s">
        <v>79</v>
      </c>
      <c r="Q44" s="358">
        <v>3</v>
      </c>
      <c r="R44" s="358">
        <v>3</v>
      </c>
      <c r="S44" s="359">
        <v>0</v>
      </c>
      <c r="T44" s="359">
        <v>0</v>
      </c>
      <c r="U44" s="360">
        <v>0</v>
      </c>
      <c r="V44" s="361">
        <v>0</v>
      </c>
    </row>
    <row r="45" spans="2:39" ht="19.5" thickBot="1" x14ac:dyDescent="0.35">
      <c r="B45" s="458" t="s">
        <v>273</v>
      </c>
      <c r="C45" s="267" t="s">
        <v>254</v>
      </c>
      <c r="D45" s="458">
        <v>25</v>
      </c>
      <c r="E45" s="305">
        <v>121</v>
      </c>
      <c r="F45" s="501">
        <f>E45*0.5</f>
        <v>60.5</v>
      </c>
      <c r="G45" s="453" t="s">
        <v>255</v>
      </c>
      <c r="J45" s="185"/>
      <c r="K45" s="186"/>
      <c r="L45" s="186"/>
      <c r="M45" s="364" t="s">
        <v>863</v>
      </c>
      <c r="N45" s="364"/>
      <c r="O45" s="364"/>
      <c r="P45" s="186"/>
      <c r="Q45" s="186"/>
      <c r="R45" s="186"/>
      <c r="S45" s="186"/>
      <c r="T45" s="186"/>
      <c r="U45" s="186"/>
      <c r="V45" s="187"/>
    </row>
    <row r="46" spans="2:39" ht="18.75" x14ac:dyDescent="0.3">
      <c r="B46" s="245" t="s">
        <v>102</v>
      </c>
      <c r="C46" s="241" t="s">
        <v>108</v>
      </c>
      <c r="D46" s="243" t="s">
        <v>43</v>
      </c>
      <c r="E46" s="243" t="s">
        <v>44</v>
      </c>
      <c r="F46" s="449" t="s">
        <v>882</v>
      </c>
      <c r="G46" s="243" t="s">
        <v>110</v>
      </c>
      <c r="J46" s="476" t="s">
        <v>48</v>
      </c>
      <c r="K46" s="82"/>
      <c r="L46" s="82"/>
      <c r="M46" s="370">
        <v>5</v>
      </c>
      <c r="N46" s="370">
        <v>5</v>
      </c>
      <c r="O46" s="346">
        <v>4</v>
      </c>
      <c r="P46" s="346">
        <v>4</v>
      </c>
      <c r="Q46" s="347">
        <v>3</v>
      </c>
      <c r="R46" s="347">
        <v>3</v>
      </c>
      <c r="S46" s="348">
        <v>2</v>
      </c>
      <c r="T46" s="348">
        <v>2</v>
      </c>
      <c r="U46" s="349">
        <v>1</v>
      </c>
      <c r="V46" s="350">
        <v>1</v>
      </c>
    </row>
    <row r="47" spans="2:39" ht="18.75" x14ac:dyDescent="0.3">
      <c r="B47" s="458" t="s">
        <v>274</v>
      </c>
      <c r="C47" s="267" t="s">
        <v>254</v>
      </c>
      <c r="D47" s="458">
        <v>26</v>
      </c>
      <c r="E47" s="305">
        <v>137</v>
      </c>
      <c r="F47" s="501">
        <f>E47*0.5</f>
        <v>68.5</v>
      </c>
      <c r="G47" s="453" t="s">
        <v>255</v>
      </c>
      <c r="J47" s="477" t="s">
        <v>54</v>
      </c>
      <c r="K47" s="82"/>
      <c r="L47" s="46" t="s">
        <v>55</v>
      </c>
      <c r="M47" s="64" t="s">
        <v>56</v>
      </c>
      <c r="N47" s="64" t="s">
        <v>57</v>
      </c>
      <c r="O47" s="46" t="s">
        <v>56</v>
      </c>
      <c r="P47" s="46" t="s">
        <v>57</v>
      </c>
      <c r="Q47" s="47" t="s">
        <v>56</v>
      </c>
      <c r="R47" s="48" t="s">
        <v>57</v>
      </c>
      <c r="S47" s="49" t="s">
        <v>56</v>
      </c>
      <c r="T47" s="50" t="s">
        <v>57</v>
      </c>
      <c r="U47" s="39" t="s">
        <v>56</v>
      </c>
      <c r="V47" s="148" t="s">
        <v>57</v>
      </c>
    </row>
    <row r="48" spans="2:39" ht="18.75" x14ac:dyDescent="0.3">
      <c r="B48" s="245" t="s">
        <v>102</v>
      </c>
      <c r="C48" s="241" t="s">
        <v>108</v>
      </c>
      <c r="D48" s="243" t="s">
        <v>43</v>
      </c>
      <c r="E48" s="243" t="s">
        <v>44</v>
      </c>
      <c r="F48" s="449" t="s">
        <v>882</v>
      </c>
      <c r="G48" s="243" t="s">
        <v>110</v>
      </c>
      <c r="J48" s="84" t="s">
        <v>83</v>
      </c>
      <c r="K48" s="46" t="s">
        <v>62</v>
      </c>
      <c r="L48" s="478">
        <v>0.21428571428571427</v>
      </c>
      <c r="M48" s="64" t="s">
        <v>79</v>
      </c>
      <c r="N48" s="64" t="s">
        <v>79</v>
      </c>
      <c r="O48" s="46">
        <v>1</v>
      </c>
      <c r="P48" s="46">
        <v>1</v>
      </c>
      <c r="Q48" s="47">
        <v>0</v>
      </c>
      <c r="R48" s="47">
        <v>1</v>
      </c>
      <c r="S48" s="49">
        <v>0</v>
      </c>
      <c r="T48" s="49">
        <v>2</v>
      </c>
      <c r="U48" s="39">
        <v>0</v>
      </c>
      <c r="V48" s="148">
        <v>1</v>
      </c>
    </row>
    <row r="49" spans="2:22" ht="19.5" thickBot="1" x14ac:dyDescent="0.35">
      <c r="B49" s="458" t="s">
        <v>275</v>
      </c>
      <c r="C49" s="267" t="s">
        <v>254</v>
      </c>
      <c r="D49" s="458">
        <v>27</v>
      </c>
      <c r="E49" s="305">
        <v>151</v>
      </c>
      <c r="F49" s="501">
        <f>E49*0.5</f>
        <v>75.5</v>
      </c>
      <c r="G49" s="453" t="s">
        <v>255</v>
      </c>
      <c r="J49" s="480" t="s">
        <v>83</v>
      </c>
      <c r="K49" s="358" t="s">
        <v>62</v>
      </c>
      <c r="L49" s="481">
        <v>1</v>
      </c>
      <c r="M49" s="357" t="s">
        <v>79</v>
      </c>
      <c r="N49" s="357" t="s">
        <v>79</v>
      </c>
      <c r="O49" s="357" t="s">
        <v>79</v>
      </c>
      <c r="P49" s="357" t="s">
        <v>79</v>
      </c>
      <c r="Q49" s="473">
        <v>1</v>
      </c>
      <c r="R49" s="473">
        <v>2</v>
      </c>
      <c r="S49" s="359">
        <v>0</v>
      </c>
      <c r="T49" s="359">
        <v>2</v>
      </c>
      <c r="U49" s="360">
        <v>0</v>
      </c>
      <c r="V49" s="361">
        <v>1</v>
      </c>
    </row>
    <row r="50" spans="2:22" ht="19.5" thickBot="1" x14ac:dyDescent="0.35">
      <c r="B50" s="245" t="s">
        <v>102</v>
      </c>
      <c r="C50" s="241" t="s">
        <v>108</v>
      </c>
      <c r="D50" s="243" t="s">
        <v>43</v>
      </c>
      <c r="E50" s="243" t="s">
        <v>44</v>
      </c>
      <c r="F50" s="449" t="s">
        <v>882</v>
      </c>
      <c r="G50" s="243" t="s">
        <v>110</v>
      </c>
      <c r="J50" s="191"/>
      <c r="K50" s="383"/>
      <c r="L50" s="383"/>
      <c r="M50" s="384" t="s">
        <v>85</v>
      </c>
      <c r="N50" s="384"/>
      <c r="O50" s="384"/>
      <c r="P50" s="192"/>
      <c r="Q50" s="192"/>
      <c r="R50" s="192"/>
      <c r="S50" s="192"/>
      <c r="T50" s="192"/>
      <c r="U50" s="192"/>
      <c r="V50" s="193"/>
    </row>
    <row r="51" spans="2:22" ht="18.75" x14ac:dyDescent="0.3">
      <c r="B51" s="458" t="s">
        <v>275</v>
      </c>
      <c r="C51" s="267" t="s">
        <v>254</v>
      </c>
      <c r="D51" s="458">
        <v>27</v>
      </c>
      <c r="E51" s="305">
        <v>151</v>
      </c>
      <c r="F51" s="501">
        <f>E51*0.5</f>
        <v>75.5</v>
      </c>
      <c r="G51" s="453" t="s">
        <v>255</v>
      </c>
      <c r="J51" s="482" t="s">
        <v>48</v>
      </c>
      <c r="K51" s="102"/>
      <c r="L51" s="102"/>
      <c r="M51" s="370">
        <v>5</v>
      </c>
      <c r="N51" s="370">
        <v>5</v>
      </c>
      <c r="O51" s="370">
        <v>4</v>
      </c>
      <c r="P51" s="370">
        <v>4</v>
      </c>
      <c r="Q51" s="347">
        <v>3</v>
      </c>
      <c r="R51" s="347">
        <v>3</v>
      </c>
      <c r="S51" s="348">
        <v>2</v>
      </c>
      <c r="T51" s="348">
        <v>2</v>
      </c>
      <c r="U51" s="349">
        <v>1</v>
      </c>
      <c r="V51" s="350">
        <v>1</v>
      </c>
    </row>
    <row r="52" spans="2:22" ht="18.75" x14ac:dyDescent="0.3">
      <c r="B52" s="245" t="s">
        <v>102</v>
      </c>
      <c r="C52" s="241" t="s">
        <v>108</v>
      </c>
      <c r="D52" s="243" t="s">
        <v>43</v>
      </c>
      <c r="E52" s="243" t="s">
        <v>44</v>
      </c>
      <c r="F52" s="449" t="s">
        <v>882</v>
      </c>
      <c r="G52" s="243" t="s">
        <v>110</v>
      </c>
      <c r="J52" s="483" t="s">
        <v>54</v>
      </c>
      <c r="K52" s="102"/>
      <c r="L52" s="48" t="s">
        <v>55</v>
      </c>
      <c r="M52" s="64" t="s">
        <v>56</v>
      </c>
      <c r="N52" s="64" t="s">
        <v>57</v>
      </c>
      <c r="O52" s="64" t="s">
        <v>56</v>
      </c>
      <c r="P52" s="64" t="s">
        <v>57</v>
      </c>
      <c r="Q52" s="47" t="s">
        <v>56</v>
      </c>
      <c r="R52" s="48" t="s">
        <v>57</v>
      </c>
      <c r="S52" s="49" t="s">
        <v>56</v>
      </c>
      <c r="T52" s="50" t="s">
        <v>57</v>
      </c>
      <c r="U52" s="39" t="s">
        <v>56</v>
      </c>
      <c r="V52" s="148" t="s">
        <v>57</v>
      </c>
    </row>
    <row r="53" spans="2:22" ht="18.75" x14ac:dyDescent="0.3">
      <c r="B53" s="458" t="s">
        <v>276</v>
      </c>
      <c r="C53" s="267" t="s">
        <v>254</v>
      </c>
      <c r="D53" s="458">
        <v>28</v>
      </c>
      <c r="E53" s="305">
        <v>169</v>
      </c>
      <c r="F53" s="501">
        <f>E53*0.5</f>
        <v>84.5</v>
      </c>
      <c r="G53" s="453" t="s">
        <v>255</v>
      </c>
      <c r="J53" s="106" t="s">
        <v>88</v>
      </c>
      <c r="K53" s="48" t="s">
        <v>62</v>
      </c>
      <c r="L53" s="484">
        <v>0.5178571428571429</v>
      </c>
      <c r="M53" s="64" t="s">
        <v>79</v>
      </c>
      <c r="N53" s="64" t="s">
        <v>79</v>
      </c>
      <c r="O53" s="64" t="s">
        <v>79</v>
      </c>
      <c r="P53" s="64" t="s">
        <v>79</v>
      </c>
      <c r="Q53" s="47">
        <v>1</v>
      </c>
      <c r="R53" s="47">
        <v>2</v>
      </c>
      <c r="S53" s="49">
        <v>0</v>
      </c>
      <c r="T53" s="49">
        <v>1</v>
      </c>
      <c r="U53" s="39">
        <v>0</v>
      </c>
      <c r="V53" s="148">
        <v>2</v>
      </c>
    </row>
    <row r="54" spans="2:22" ht="19.5" thickBot="1" x14ac:dyDescent="0.35">
      <c r="B54" s="245" t="s">
        <v>102</v>
      </c>
      <c r="C54" s="241" t="s">
        <v>108</v>
      </c>
      <c r="D54" s="243" t="s">
        <v>43</v>
      </c>
      <c r="E54" s="243" t="s">
        <v>44</v>
      </c>
      <c r="F54" s="449" t="s">
        <v>882</v>
      </c>
      <c r="G54" s="243" t="s">
        <v>110</v>
      </c>
      <c r="J54" s="485" t="s">
        <v>88</v>
      </c>
      <c r="K54" s="359" t="s">
        <v>62</v>
      </c>
      <c r="L54" s="486">
        <v>1</v>
      </c>
      <c r="M54" s="357" t="s">
        <v>79</v>
      </c>
      <c r="N54" s="357" t="s">
        <v>79</v>
      </c>
      <c r="O54" s="357" t="s">
        <v>79</v>
      </c>
      <c r="P54" s="357" t="s">
        <v>79</v>
      </c>
      <c r="Q54" s="357" t="s">
        <v>79</v>
      </c>
      <c r="R54" s="357" t="s">
        <v>79</v>
      </c>
      <c r="S54" s="359">
        <v>2</v>
      </c>
      <c r="T54" s="359">
        <v>3</v>
      </c>
      <c r="U54" s="360">
        <v>0</v>
      </c>
      <c r="V54" s="361">
        <v>1</v>
      </c>
    </row>
    <row r="55" spans="2:22" ht="19.5" thickBot="1" x14ac:dyDescent="0.35">
      <c r="B55" s="458" t="s">
        <v>277</v>
      </c>
      <c r="C55" s="267" t="s">
        <v>254</v>
      </c>
      <c r="D55" s="458">
        <v>29</v>
      </c>
      <c r="E55" s="305">
        <v>188</v>
      </c>
      <c r="F55" s="501">
        <f>E55*0.5</f>
        <v>94</v>
      </c>
      <c r="G55" s="453" t="s">
        <v>255</v>
      </c>
      <c r="J55" s="200"/>
      <c r="K55" s="201"/>
      <c r="L55" s="201"/>
      <c r="M55" s="388" t="s">
        <v>92</v>
      </c>
      <c r="N55" s="388"/>
      <c r="O55" s="388"/>
      <c r="P55" s="201"/>
      <c r="Q55" s="201"/>
      <c r="R55" s="201"/>
      <c r="S55" s="201"/>
      <c r="T55" s="201"/>
      <c r="U55" s="201"/>
      <c r="V55" s="202"/>
    </row>
    <row r="56" spans="2:22" ht="18.75" x14ac:dyDescent="0.3">
      <c r="B56" s="245" t="s">
        <v>102</v>
      </c>
      <c r="C56" s="241" t="s">
        <v>108</v>
      </c>
      <c r="D56" s="243" t="s">
        <v>43</v>
      </c>
      <c r="E56" s="243" t="s">
        <v>44</v>
      </c>
      <c r="F56" s="449" t="s">
        <v>882</v>
      </c>
      <c r="G56" s="243" t="s">
        <v>110</v>
      </c>
      <c r="J56" s="487" t="s">
        <v>48</v>
      </c>
      <c r="K56" s="134"/>
      <c r="L56" s="134"/>
      <c r="M56" s="370">
        <v>5</v>
      </c>
      <c r="N56" s="370">
        <v>5</v>
      </c>
      <c r="O56" s="370">
        <v>4</v>
      </c>
      <c r="P56" s="370">
        <v>4</v>
      </c>
      <c r="Q56" s="370">
        <v>3</v>
      </c>
      <c r="R56" s="370">
        <v>3</v>
      </c>
      <c r="S56" s="348">
        <v>2</v>
      </c>
      <c r="T56" s="348">
        <v>2</v>
      </c>
      <c r="U56" s="349">
        <v>1</v>
      </c>
      <c r="V56" s="350">
        <v>1</v>
      </c>
    </row>
    <row r="57" spans="2:22" ht="18.75" x14ac:dyDescent="0.3">
      <c r="B57" s="458" t="s">
        <v>278</v>
      </c>
      <c r="C57" s="267" t="s">
        <v>254</v>
      </c>
      <c r="D57" s="458">
        <v>30</v>
      </c>
      <c r="E57" s="305">
        <v>208</v>
      </c>
      <c r="F57" s="501">
        <f>E57*0.5</f>
        <v>104</v>
      </c>
      <c r="G57" s="453" t="s">
        <v>255</v>
      </c>
      <c r="J57" s="488" t="s">
        <v>54</v>
      </c>
      <c r="K57" s="134"/>
      <c r="L57" s="49" t="s">
        <v>55</v>
      </c>
      <c r="M57" s="64" t="s">
        <v>56</v>
      </c>
      <c r="N57" s="64" t="s">
        <v>57</v>
      </c>
      <c r="O57" s="64" t="s">
        <v>56</v>
      </c>
      <c r="P57" s="64" t="s">
        <v>57</v>
      </c>
      <c r="Q57" s="63" t="s">
        <v>56</v>
      </c>
      <c r="R57" s="64" t="s">
        <v>57</v>
      </c>
      <c r="S57" s="49" t="s">
        <v>56</v>
      </c>
      <c r="T57" s="50" t="s">
        <v>57</v>
      </c>
      <c r="U57" s="39" t="s">
        <v>56</v>
      </c>
      <c r="V57" s="148" t="s">
        <v>57</v>
      </c>
    </row>
    <row r="58" spans="2:22" ht="18.75" x14ac:dyDescent="0.3">
      <c r="B58" s="245" t="s">
        <v>102</v>
      </c>
      <c r="C58" s="241" t="s">
        <v>108</v>
      </c>
      <c r="D58" s="243" t="s">
        <v>43</v>
      </c>
      <c r="E58" s="243" t="s">
        <v>44</v>
      </c>
      <c r="F58" s="449" t="s">
        <v>882</v>
      </c>
      <c r="G58" s="243" t="s">
        <v>110</v>
      </c>
      <c r="J58" s="380" t="s">
        <v>98</v>
      </c>
      <c r="K58" s="49" t="s">
        <v>62</v>
      </c>
      <c r="L58" s="392">
        <v>0.8928571428571429</v>
      </c>
      <c r="M58" s="64" t="s">
        <v>79</v>
      </c>
      <c r="N58" s="64" t="s">
        <v>79</v>
      </c>
      <c r="O58" s="64" t="s">
        <v>79</v>
      </c>
      <c r="P58" s="64" t="s">
        <v>79</v>
      </c>
      <c r="Q58" s="63" t="s">
        <v>79</v>
      </c>
      <c r="R58" s="64" t="s">
        <v>79</v>
      </c>
      <c r="S58" s="49">
        <v>1</v>
      </c>
      <c r="T58" s="50">
        <v>2</v>
      </c>
      <c r="U58" s="39">
        <v>0</v>
      </c>
      <c r="V58" s="148">
        <v>2</v>
      </c>
    </row>
    <row r="59" spans="2:22" ht="19.5" thickBot="1" x14ac:dyDescent="0.35">
      <c r="B59" s="458" t="s">
        <v>279</v>
      </c>
      <c r="C59" s="267" t="s">
        <v>254</v>
      </c>
      <c r="D59" s="458">
        <v>31</v>
      </c>
      <c r="E59" s="305">
        <v>235</v>
      </c>
      <c r="F59" s="501">
        <f>E59*0.5</f>
        <v>117.5</v>
      </c>
      <c r="G59" s="453" t="s">
        <v>255</v>
      </c>
      <c r="J59" s="485" t="s">
        <v>98</v>
      </c>
      <c r="K59" s="359" t="s">
        <v>62</v>
      </c>
      <c r="L59" s="486">
        <v>1</v>
      </c>
      <c r="M59" s="64" t="s">
        <v>79</v>
      </c>
      <c r="N59" s="64" t="s">
        <v>79</v>
      </c>
      <c r="O59" s="64" t="s">
        <v>79</v>
      </c>
      <c r="P59" s="64" t="s">
        <v>79</v>
      </c>
      <c r="Q59" s="63" t="s">
        <v>79</v>
      </c>
      <c r="R59" s="64" t="s">
        <v>79</v>
      </c>
      <c r="S59" s="63" t="s">
        <v>79</v>
      </c>
      <c r="T59" s="64" t="s">
        <v>79</v>
      </c>
      <c r="U59" s="497">
        <v>3</v>
      </c>
      <c r="V59" s="498">
        <v>3</v>
      </c>
    </row>
    <row r="60" spans="2:22" ht="19.5" thickBot="1" x14ac:dyDescent="0.35">
      <c r="B60" s="245" t="s">
        <v>102</v>
      </c>
      <c r="C60" s="241" t="s">
        <v>108</v>
      </c>
      <c r="D60" s="243" t="s">
        <v>43</v>
      </c>
      <c r="E60" s="243" t="s">
        <v>44</v>
      </c>
      <c r="F60" s="449" t="s">
        <v>882</v>
      </c>
      <c r="G60" s="243" t="s">
        <v>110</v>
      </c>
      <c r="J60" s="446"/>
      <c r="K60" s="490"/>
      <c r="L60" s="491"/>
      <c r="M60" s="492" t="s">
        <v>871</v>
      </c>
      <c r="N60" s="492"/>
      <c r="O60" s="492"/>
      <c r="P60" s="490"/>
      <c r="Q60" s="490"/>
      <c r="R60" s="491"/>
      <c r="S60" s="490"/>
      <c r="T60" s="490"/>
      <c r="U60" s="490"/>
      <c r="V60" s="493"/>
    </row>
    <row r="61" spans="2:22" ht="18.75" x14ac:dyDescent="0.3">
      <c r="B61" s="458" t="s">
        <v>280</v>
      </c>
      <c r="C61" s="267" t="s">
        <v>254</v>
      </c>
      <c r="D61" s="458">
        <v>32</v>
      </c>
      <c r="E61" s="305">
        <v>259</v>
      </c>
      <c r="F61" s="501">
        <f>E61*0.5</f>
        <v>129.5</v>
      </c>
      <c r="G61" s="453" t="s">
        <v>255</v>
      </c>
      <c r="J61" s="502" t="s">
        <v>48</v>
      </c>
      <c r="K61" s="503"/>
      <c r="L61" s="503"/>
      <c r="M61" s="504">
        <v>5</v>
      </c>
      <c r="N61" s="504">
        <v>5</v>
      </c>
      <c r="O61" s="504">
        <v>4</v>
      </c>
      <c r="P61" s="504">
        <v>4</v>
      </c>
      <c r="Q61" s="504">
        <v>3</v>
      </c>
      <c r="R61" s="504">
        <v>3</v>
      </c>
      <c r="S61" s="504">
        <v>2</v>
      </c>
      <c r="T61" s="504">
        <v>2</v>
      </c>
      <c r="U61" s="503">
        <v>1</v>
      </c>
      <c r="V61" s="505">
        <v>1</v>
      </c>
    </row>
    <row r="62" spans="2:22" ht="18.75" x14ac:dyDescent="0.3">
      <c r="B62" s="245" t="s">
        <v>102</v>
      </c>
      <c r="C62" s="241" t="s">
        <v>108</v>
      </c>
      <c r="D62" s="243" t="s">
        <v>43</v>
      </c>
      <c r="E62" s="243" t="s">
        <v>44</v>
      </c>
      <c r="F62" s="449" t="s">
        <v>882</v>
      </c>
      <c r="G62" s="243" t="s">
        <v>110</v>
      </c>
      <c r="J62" s="494" t="s">
        <v>54</v>
      </c>
      <c r="K62" s="414"/>
      <c r="L62" s="414" t="s">
        <v>55</v>
      </c>
      <c r="M62" s="413" t="s">
        <v>56</v>
      </c>
      <c r="N62" s="413" t="s">
        <v>57</v>
      </c>
      <c r="O62" s="413" t="s">
        <v>56</v>
      </c>
      <c r="P62" s="413" t="s">
        <v>57</v>
      </c>
      <c r="Q62" s="413" t="s">
        <v>56</v>
      </c>
      <c r="R62" s="413" t="s">
        <v>57</v>
      </c>
      <c r="S62" s="413" t="s">
        <v>56</v>
      </c>
      <c r="T62" s="413" t="s">
        <v>57</v>
      </c>
      <c r="U62" s="414" t="s">
        <v>56</v>
      </c>
      <c r="V62" s="415" t="s">
        <v>57</v>
      </c>
    </row>
    <row r="63" spans="2:22" ht="19.5" thickBot="1" x14ac:dyDescent="0.35">
      <c r="B63" s="458" t="s">
        <v>281</v>
      </c>
      <c r="C63" s="267" t="s">
        <v>254</v>
      </c>
      <c r="D63" s="458">
        <v>33</v>
      </c>
      <c r="E63" s="305">
        <v>284</v>
      </c>
      <c r="F63" s="501">
        <f>E63*0.5</f>
        <v>142</v>
      </c>
      <c r="G63" s="453" t="s">
        <v>255</v>
      </c>
      <c r="J63" s="150" t="s">
        <v>101</v>
      </c>
      <c r="K63" s="151"/>
      <c r="L63" s="506">
        <v>1</v>
      </c>
      <c r="M63" s="507" t="s">
        <v>79</v>
      </c>
      <c r="N63" s="507" t="s">
        <v>79</v>
      </c>
      <c r="O63" s="507" t="s">
        <v>79</v>
      </c>
      <c r="P63" s="507" t="s">
        <v>79</v>
      </c>
      <c r="Q63" s="508" t="s">
        <v>79</v>
      </c>
      <c r="R63" s="507" t="s">
        <v>79</v>
      </c>
      <c r="S63" s="508" t="s">
        <v>79</v>
      </c>
      <c r="T63" s="507" t="s">
        <v>79</v>
      </c>
      <c r="U63" s="151">
        <v>1</v>
      </c>
      <c r="V63" s="509">
        <v>2</v>
      </c>
    </row>
    <row r="64" spans="2:22" ht="18.75" x14ac:dyDescent="0.3">
      <c r="B64" s="245" t="s">
        <v>102</v>
      </c>
      <c r="C64" s="241" t="s">
        <v>108</v>
      </c>
      <c r="D64" s="243" t="s">
        <v>43</v>
      </c>
      <c r="E64" s="243" t="s">
        <v>44</v>
      </c>
      <c r="F64" s="449" t="s">
        <v>882</v>
      </c>
      <c r="G64" s="243" t="s">
        <v>110</v>
      </c>
    </row>
    <row r="65" spans="2:23" ht="18.75" x14ac:dyDescent="0.3">
      <c r="B65" s="322" t="s">
        <v>282</v>
      </c>
      <c r="C65" s="267" t="s">
        <v>254</v>
      </c>
      <c r="D65" s="304">
        <v>34</v>
      </c>
      <c r="E65" s="305">
        <v>317</v>
      </c>
      <c r="F65" s="452">
        <f>E65*0.5</f>
        <v>158.5</v>
      </c>
      <c r="G65" s="453" t="s">
        <v>255</v>
      </c>
      <c r="I65" s="499"/>
      <c r="J65" s="499"/>
      <c r="K65" s="499"/>
      <c r="L65" s="499"/>
      <c r="M65" s="499"/>
      <c r="N65" s="499"/>
      <c r="O65" s="499"/>
      <c r="P65" s="499"/>
      <c r="Q65" s="499"/>
      <c r="R65" s="499"/>
      <c r="S65" s="499"/>
      <c r="T65" s="499"/>
      <c r="U65" s="499"/>
      <c r="V65" s="499"/>
      <c r="W65" s="499"/>
    </row>
    <row r="66" spans="2:23" ht="19.5" thickBot="1" x14ac:dyDescent="0.35">
      <c r="B66" s="245" t="s">
        <v>102</v>
      </c>
      <c r="C66" s="241" t="s">
        <v>108</v>
      </c>
      <c r="D66" s="243" t="s">
        <v>43</v>
      </c>
      <c r="E66" s="243" t="s">
        <v>44</v>
      </c>
      <c r="F66" s="449" t="s">
        <v>882</v>
      </c>
      <c r="G66" s="243" t="s">
        <v>110</v>
      </c>
    </row>
    <row r="67" spans="2:23" ht="19.5" thickBot="1" x14ac:dyDescent="0.35">
      <c r="B67" s="322" t="s">
        <v>283</v>
      </c>
      <c r="C67" s="267" t="s">
        <v>254</v>
      </c>
      <c r="D67" s="304">
        <v>35</v>
      </c>
      <c r="E67" s="305">
        <v>355</v>
      </c>
      <c r="F67" s="452">
        <f>E67*0.5</f>
        <v>177.5</v>
      </c>
      <c r="G67" s="453" t="s">
        <v>255</v>
      </c>
      <c r="I67" s="510" t="s">
        <v>102</v>
      </c>
      <c r="J67" s="462" t="s">
        <v>43</v>
      </c>
      <c r="K67" s="456">
        <v>9</v>
      </c>
      <c r="L67" s="456" t="s">
        <v>44</v>
      </c>
      <c r="M67" s="456">
        <v>5</v>
      </c>
      <c r="N67" s="456"/>
      <c r="O67" s="456"/>
      <c r="P67" s="456"/>
      <c r="Q67" s="456"/>
      <c r="R67" s="456"/>
      <c r="S67" s="456"/>
      <c r="T67" s="456" t="s">
        <v>883</v>
      </c>
      <c r="U67" s="456"/>
      <c r="V67" s="463">
        <v>126</v>
      </c>
    </row>
    <row r="68" spans="2:23" ht="19.5" thickBot="1" x14ac:dyDescent="0.35">
      <c r="B68" s="245" t="s">
        <v>102</v>
      </c>
      <c r="C68" s="241" t="s">
        <v>108</v>
      </c>
      <c r="D68" s="243" t="s">
        <v>43</v>
      </c>
      <c r="E68" s="243" t="s">
        <v>44</v>
      </c>
      <c r="F68" s="449" t="s">
        <v>882</v>
      </c>
      <c r="G68" s="243" t="s">
        <v>110</v>
      </c>
      <c r="I68" s="511" t="s">
        <v>257</v>
      </c>
      <c r="J68" s="28"/>
      <c r="K68" s="29"/>
      <c r="L68" s="29"/>
      <c r="M68" s="339" t="s">
        <v>47</v>
      </c>
      <c r="N68" s="339"/>
      <c r="O68" s="339"/>
      <c r="P68" s="29"/>
      <c r="Q68" s="29"/>
      <c r="R68" s="29"/>
      <c r="S68" s="340"/>
      <c r="T68" s="29"/>
      <c r="U68" s="29"/>
      <c r="V68" s="30"/>
    </row>
    <row r="69" spans="2:23" ht="18.75" x14ac:dyDescent="0.3">
      <c r="B69" s="322" t="s">
        <v>284</v>
      </c>
      <c r="C69" s="512" t="s">
        <v>254</v>
      </c>
      <c r="D69" s="304">
        <v>36</v>
      </c>
      <c r="E69" s="305">
        <v>401</v>
      </c>
      <c r="F69" s="452">
        <f>E69*0.5</f>
        <v>200.5</v>
      </c>
      <c r="G69" s="453" t="s">
        <v>255</v>
      </c>
      <c r="J69" s="459" t="s">
        <v>48</v>
      </c>
      <c r="K69" s="352"/>
      <c r="L69" s="352"/>
      <c r="M69" s="345">
        <v>5</v>
      </c>
      <c r="N69" s="345">
        <v>5</v>
      </c>
      <c r="O69" s="346">
        <v>4</v>
      </c>
      <c r="P69" s="346">
        <v>4</v>
      </c>
      <c r="Q69" s="347">
        <v>3</v>
      </c>
      <c r="R69" s="347">
        <v>3</v>
      </c>
      <c r="S69" s="348">
        <v>2</v>
      </c>
      <c r="T69" s="348">
        <v>2</v>
      </c>
      <c r="U69" s="349">
        <v>1</v>
      </c>
      <c r="V69" s="350">
        <v>1</v>
      </c>
    </row>
    <row r="70" spans="2:23" ht="18.75" x14ac:dyDescent="0.3">
      <c r="B70" s="245" t="s">
        <v>102</v>
      </c>
      <c r="C70" s="241" t="s">
        <v>108</v>
      </c>
      <c r="D70" s="243" t="s">
        <v>43</v>
      </c>
      <c r="E70" s="243" t="s">
        <v>44</v>
      </c>
      <c r="F70" s="449" t="s">
        <v>882</v>
      </c>
      <c r="G70" s="243" t="s">
        <v>110</v>
      </c>
      <c r="J70" s="461" t="s">
        <v>54</v>
      </c>
      <c r="K70" s="352"/>
      <c r="L70" s="45" t="s">
        <v>55</v>
      </c>
      <c r="M70" s="45" t="s">
        <v>56</v>
      </c>
      <c r="N70" s="45" t="s">
        <v>57</v>
      </c>
      <c r="O70" s="46" t="s">
        <v>56</v>
      </c>
      <c r="P70" s="46" t="s">
        <v>57</v>
      </c>
      <c r="Q70" s="47" t="s">
        <v>56</v>
      </c>
      <c r="R70" s="48" t="s">
        <v>57</v>
      </c>
      <c r="S70" s="49" t="s">
        <v>56</v>
      </c>
      <c r="T70" s="50" t="s">
        <v>57</v>
      </c>
      <c r="U70" s="39" t="s">
        <v>56</v>
      </c>
      <c r="V70" s="148" t="s">
        <v>57</v>
      </c>
    </row>
    <row r="71" spans="2:23" ht="18.75" x14ac:dyDescent="0.3">
      <c r="B71" s="322" t="s">
        <v>285</v>
      </c>
      <c r="C71" s="267" t="s">
        <v>254</v>
      </c>
      <c r="D71" s="304">
        <v>37</v>
      </c>
      <c r="E71" s="305">
        <v>442</v>
      </c>
      <c r="F71" s="452">
        <f>E71*0.5</f>
        <v>221</v>
      </c>
      <c r="G71" s="453" t="s">
        <v>255</v>
      </c>
      <c r="J71" s="54" t="s">
        <v>61</v>
      </c>
      <c r="K71" s="45" t="s">
        <v>62</v>
      </c>
      <c r="L71" s="468">
        <v>3.968253968253968E-2</v>
      </c>
      <c r="M71" s="45">
        <v>1</v>
      </c>
      <c r="N71" s="45">
        <v>1</v>
      </c>
      <c r="O71" s="46">
        <v>0</v>
      </c>
      <c r="P71" s="46">
        <v>1</v>
      </c>
      <c r="Q71" s="47">
        <v>0</v>
      </c>
      <c r="R71" s="47">
        <v>2</v>
      </c>
      <c r="S71" s="49">
        <v>0</v>
      </c>
      <c r="T71" s="49">
        <v>3</v>
      </c>
      <c r="U71" s="39">
        <v>0</v>
      </c>
      <c r="V71" s="148">
        <v>2</v>
      </c>
    </row>
    <row r="72" spans="2:23" ht="18.75" x14ac:dyDescent="0.3">
      <c r="B72" s="245" t="s">
        <v>102</v>
      </c>
      <c r="C72" s="241" t="s">
        <v>108</v>
      </c>
      <c r="D72" s="243" t="s">
        <v>43</v>
      </c>
      <c r="E72" s="243" t="s">
        <v>44</v>
      </c>
      <c r="F72" s="449" t="s">
        <v>882</v>
      </c>
      <c r="G72" s="243" t="s">
        <v>110</v>
      </c>
      <c r="J72" s="84" t="s">
        <v>61</v>
      </c>
      <c r="K72" s="46" t="s">
        <v>62</v>
      </c>
      <c r="L72" s="478">
        <v>0.66666666666666663</v>
      </c>
      <c r="M72" s="64" t="s">
        <v>79</v>
      </c>
      <c r="N72" s="64" t="s">
        <v>79</v>
      </c>
      <c r="O72" s="46">
        <v>1</v>
      </c>
      <c r="P72" s="46">
        <v>2</v>
      </c>
      <c r="Q72" s="47">
        <v>0</v>
      </c>
      <c r="R72" s="47">
        <v>3</v>
      </c>
      <c r="S72" s="49">
        <v>0</v>
      </c>
      <c r="T72" s="49">
        <v>3</v>
      </c>
      <c r="U72" s="39">
        <v>0</v>
      </c>
      <c r="V72" s="148">
        <v>1</v>
      </c>
    </row>
    <row r="73" spans="2:23" ht="19.5" thickBot="1" x14ac:dyDescent="0.35">
      <c r="B73" s="322" t="s">
        <v>286</v>
      </c>
      <c r="C73" s="267" t="s">
        <v>254</v>
      </c>
      <c r="D73" s="304">
        <v>38</v>
      </c>
      <c r="E73" s="305">
        <v>473</v>
      </c>
      <c r="F73" s="452">
        <f>E73*0.5</f>
        <v>236.5</v>
      </c>
      <c r="G73" s="453" t="s">
        <v>255</v>
      </c>
      <c r="J73" s="480" t="s">
        <v>61</v>
      </c>
      <c r="K73" s="358" t="s">
        <v>62</v>
      </c>
      <c r="L73" s="479">
        <v>1</v>
      </c>
      <c r="M73" s="357" t="s">
        <v>79</v>
      </c>
      <c r="N73" s="357" t="s">
        <v>79</v>
      </c>
      <c r="O73" s="357" t="s">
        <v>79</v>
      </c>
      <c r="P73" s="357" t="s">
        <v>79</v>
      </c>
      <c r="Q73" s="358">
        <v>3</v>
      </c>
      <c r="R73" s="358">
        <v>4</v>
      </c>
      <c r="S73" s="359">
        <v>0</v>
      </c>
      <c r="T73" s="359">
        <v>2</v>
      </c>
      <c r="U73" s="360">
        <v>0</v>
      </c>
      <c r="V73" s="361">
        <v>1</v>
      </c>
    </row>
    <row r="74" spans="2:23" ht="19.5" thickBot="1" x14ac:dyDescent="0.35">
      <c r="B74" s="245" t="s">
        <v>102</v>
      </c>
      <c r="C74" s="241" t="s">
        <v>108</v>
      </c>
      <c r="D74" s="243" t="s">
        <v>43</v>
      </c>
      <c r="E74" s="243" t="s">
        <v>44</v>
      </c>
      <c r="F74" s="449" t="s">
        <v>882</v>
      </c>
      <c r="G74" s="243" t="s">
        <v>110</v>
      </c>
      <c r="J74" s="185"/>
      <c r="K74" s="186"/>
      <c r="L74" s="186"/>
      <c r="M74" s="364" t="s">
        <v>863</v>
      </c>
      <c r="N74" s="364"/>
      <c r="O74" s="364"/>
      <c r="P74" s="186"/>
      <c r="Q74" s="186"/>
      <c r="R74" s="186"/>
      <c r="S74" s="186"/>
      <c r="T74" s="186"/>
      <c r="U74" s="186"/>
      <c r="V74" s="187"/>
    </row>
    <row r="75" spans="2:23" ht="18.75" x14ac:dyDescent="0.3">
      <c r="B75" s="322" t="s">
        <v>287</v>
      </c>
      <c r="C75" s="267" t="s">
        <v>254</v>
      </c>
      <c r="D75" s="304">
        <v>39</v>
      </c>
      <c r="E75" s="305">
        <v>507</v>
      </c>
      <c r="F75" s="452">
        <f>E75*0.5</f>
        <v>253.5</v>
      </c>
      <c r="G75" s="453" t="s">
        <v>255</v>
      </c>
      <c r="J75" s="476" t="s">
        <v>48</v>
      </c>
      <c r="K75" s="82"/>
      <c r="L75" s="82"/>
      <c r="M75" s="370">
        <v>5</v>
      </c>
      <c r="N75" s="370">
        <v>5</v>
      </c>
      <c r="O75" s="346">
        <v>4</v>
      </c>
      <c r="P75" s="346">
        <v>4</v>
      </c>
      <c r="Q75" s="347">
        <v>3</v>
      </c>
      <c r="R75" s="347">
        <v>3</v>
      </c>
      <c r="S75" s="348">
        <v>2</v>
      </c>
      <c r="T75" s="348">
        <v>2</v>
      </c>
      <c r="U75" s="349">
        <v>1</v>
      </c>
      <c r="V75" s="350">
        <v>1</v>
      </c>
    </row>
    <row r="76" spans="2:23" ht="18.75" x14ac:dyDescent="0.3">
      <c r="B76" s="245" t="s">
        <v>102</v>
      </c>
      <c r="C76" s="241" t="s">
        <v>108</v>
      </c>
      <c r="D76" s="243" t="s">
        <v>43</v>
      </c>
      <c r="E76" s="243" t="s">
        <v>44</v>
      </c>
      <c r="F76" s="449" t="s">
        <v>882</v>
      </c>
      <c r="G76" s="243" t="s">
        <v>110</v>
      </c>
      <c r="J76" s="477" t="s">
        <v>54</v>
      </c>
      <c r="K76" s="82"/>
      <c r="L76" s="46" t="s">
        <v>55</v>
      </c>
      <c r="M76" s="64" t="s">
        <v>56</v>
      </c>
      <c r="N76" s="64" t="s">
        <v>57</v>
      </c>
      <c r="O76" s="46" t="s">
        <v>56</v>
      </c>
      <c r="P76" s="46" t="s">
        <v>57</v>
      </c>
      <c r="Q76" s="47" t="s">
        <v>56</v>
      </c>
      <c r="R76" s="48" t="s">
        <v>57</v>
      </c>
      <c r="S76" s="49" t="s">
        <v>56</v>
      </c>
      <c r="T76" s="50" t="s">
        <v>57</v>
      </c>
      <c r="U76" s="39" t="s">
        <v>56</v>
      </c>
      <c r="V76" s="148" t="s">
        <v>57</v>
      </c>
    </row>
    <row r="77" spans="2:23" ht="18.75" x14ac:dyDescent="0.3">
      <c r="B77" s="322" t="s">
        <v>288</v>
      </c>
      <c r="C77" s="512" t="s">
        <v>254</v>
      </c>
      <c r="D77" s="304">
        <v>40</v>
      </c>
      <c r="E77" s="305">
        <v>555</v>
      </c>
      <c r="F77" s="452">
        <f>E77*0.5</f>
        <v>277.5</v>
      </c>
      <c r="G77" s="453" t="s">
        <v>255</v>
      </c>
      <c r="J77" s="84" t="s">
        <v>83</v>
      </c>
      <c r="K77" s="46" t="s">
        <v>62</v>
      </c>
      <c r="L77" s="478">
        <v>0.19047619047619047</v>
      </c>
      <c r="M77" s="64" t="s">
        <v>79</v>
      </c>
      <c r="N77" s="64" t="s">
        <v>79</v>
      </c>
      <c r="O77" s="46">
        <v>1</v>
      </c>
      <c r="P77" s="46">
        <v>2</v>
      </c>
      <c r="Q77" s="47">
        <v>0</v>
      </c>
      <c r="R77" s="47">
        <v>2</v>
      </c>
      <c r="S77" s="49">
        <v>0</v>
      </c>
      <c r="T77" s="49">
        <v>4</v>
      </c>
      <c r="U77" s="39">
        <v>0</v>
      </c>
      <c r="V77" s="148">
        <v>2</v>
      </c>
    </row>
    <row r="78" spans="2:23" ht="19.5" thickBot="1" x14ac:dyDescent="0.35">
      <c r="B78" s="245" t="s">
        <v>102</v>
      </c>
      <c r="C78" s="241" t="s">
        <v>108</v>
      </c>
      <c r="D78" s="243" t="s">
        <v>43</v>
      </c>
      <c r="E78" s="243" t="s">
        <v>44</v>
      </c>
      <c r="F78" s="449" t="s">
        <v>882</v>
      </c>
      <c r="G78" s="243" t="s">
        <v>110</v>
      </c>
      <c r="J78" s="480" t="s">
        <v>83</v>
      </c>
      <c r="K78" s="358" t="s">
        <v>62</v>
      </c>
      <c r="L78" s="481">
        <v>1</v>
      </c>
      <c r="M78" s="357" t="s">
        <v>79</v>
      </c>
      <c r="N78" s="357" t="s">
        <v>79</v>
      </c>
      <c r="O78" s="357" t="s">
        <v>79</v>
      </c>
      <c r="P78" s="357" t="s">
        <v>79</v>
      </c>
      <c r="Q78" s="473">
        <v>1</v>
      </c>
      <c r="R78" s="473">
        <v>3</v>
      </c>
      <c r="S78" s="359">
        <v>0</v>
      </c>
      <c r="T78" s="359">
        <v>4</v>
      </c>
      <c r="U78" s="360">
        <v>0</v>
      </c>
      <c r="V78" s="361">
        <v>2</v>
      </c>
    </row>
    <row r="79" spans="2:23" ht="19.5" thickBot="1" x14ac:dyDescent="0.35">
      <c r="B79" s="322" t="s">
        <v>289</v>
      </c>
      <c r="C79" s="267" t="s">
        <v>254</v>
      </c>
      <c r="D79" s="304">
        <v>41</v>
      </c>
      <c r="E79" s="305">
        <v>594</v>
      </c>
      <c r="F79" s="452">
        <f>E79*0.5</f>
        <v>297</v>
      </c>
      <c r="G79" s="453" t="s">
        <v>255</v>
      </c>
      <c r="J79" s="382"/>
      <c r="K79" s="383"/>
      <c r="L79" s="383"/>
      <c r="M79" s="384" t="s">
        <v>85</v>
      </c>
      <c r="N79" s="384"/>
      <c r="O79" s="384"/>
      <c r="P79" s="192"/>
      <c r="Q79" s="192"/>
      <c r="R79" s="192"/>
      <c r="S79" s="192"/>
      <c r="T79" s="192"/>
      <c r="U79" s="192"/>
      <c r="V79" s="193"/>
    </row>
    <row r="80" spans="2:23" ht="18.75" x14ac:dyDescent="0.3">
      <c r="B80" s="245" t="s">
        <v>102</v>
      </c>
      <c r="C80" s="241" t="s">
        <v>108</v>
      </c>
      <c r="D80" s="243" t="s">
        <v>43</v>
      </c>
      <c r="E80" s="243" t="s">
        <v>44</v>
      </c>
      <c r="F80" s="449" t="s">
        <v>882</v>
      </c>
      <c r="G80" s="243" t="s">
        <v>110</v>
      </c>
      <c r="J80" s="482" t="s">
        <v>48</v>
      </c>
      <c r="K80" s="102"/>
      <c r="L80" s="102"/>
      <c r="M80" s="370">
        <v>5</v>
      </c>
      <c r="N80" s="370">
        <v>5</v>
      </c>
      <c r="O80" s="370">
        <v>4</v>
      </c>
      <c r="P80" s="370">
        <v>4</v>
      </c>
      <c r="Q80" s="347">
        <v>3</v>
      </c>
      <c r="R80" s="347">
        <v>3</v>
      </c>
      <c r="S80" s="348">
        <v>2</v>
      </c>
      <c r="T80" s="348">
        <v>2</v>
      </c>
      <c r="U80" s="349">
        <v>1</v>
      </c>
      <c r="V80" s="350">
        <v>1</v>
      </c>
    </row>
    <row r="81" spans="2:23" ht="18.75" x14ac:dyDescent="0.3">
      <c r="B81" s="322" t="s">
        <v>290</v>
      </c>
      <c r="C81" s="267" t="s">
        <v>254</v>
      </c>
      <c r="D81" s="304">
        <v>42</v>
      </c>
      <c r="E81" s="305">
        <v>637</v>
      </c>
      <c r="F81" s="452">
        <f>E81*0.5</f>
        <v>318.5</v>
      </c>
      <c r="G81" s="453" t="s">
        <v>255</v>
      </c>
      <c r="J81" s="483" t="s">
        <v>54</v>
      </c>
      <c r="K81" s="102"/>
      <c r="L81" s="48" t="s">
        <v>55</v>
      </c>
      <c r="M81" s="64" t="s">
        <v>56</v>
      </c>
      <c r="N81" s="64" t="s">
        <v>57</v>
      </c>
      <c r="O81" s="64" t="s">
        <v>56</v>
      </c>
      <c r="P81" s="64" t="s">
        <v>57</v>
      </c>
      <c r="Q81" s="47" t="s">
        <v>56</v>
      </c>
      <c r="R81" s="48" t="s">
        <v>57</v>
      </c>
      <c r="S81" s="49" t="s">
        <v>56</v>
      </c>
      <c r="T81" s="50" t="s">
        <v>57</v>
      </c>
      <c r="U81" s="39" t="s">
        <v>56</v>
      </c>
      <c r="V81" s="148" t="s">
        <v>57</v>
      </c>
    </row>
    <row r="82" spans="2:23" ht="18.75" x14ac:dyDescent="0.3">
      <c r="B82" s="245" t="s">
        <v>102</v>
      </c>
      <c r="C82" s="241" t="s">
        <v>108</v>
      </c>
      <c r="D82" s="243" t="s">
        <v>43</v>
      </c>
      <c r="E82" s="243" t="s">
        <v>44</v>
      </c>
      <c r="F82" s="449" t="s">
        <v>882</v>
      </c>
      <c r="G82" s="243" t="s">
        <v>110</v>
      </c>
      <c r="J82" s="106" t="s">
        <v>88</v>
      </c>
      <c r="K82" s="48" t="s">
        <v>62</v>
      </c>
      <c r="L82" s="484">
        <v>0.51190476190476197</v>
      </c>
      <c r="M82" s="64" t="s">
        <v>79</v>
      </c>
      <c r="N82" s="64" t="s">
        <v>79</v>
      </c>
      <c r="O82" s="64" t="s">
        <v>79</v>
      </c>
      <c r="P82" s="64" t="s">
        <v>79</v>
      </c>
      <c r="Q82" s="47">
        <v>1</v>
      </c>
      <c r="R82" s="47">
        <v>2</v>
      </c>
      <c r="S82" s="49">
        <v>0</v>
      </c>
      <c r="T82" s="49">
        <v>2</v>
      </c>
      <c r="U82" s="39">
        <v>0</v>
      </c>
      <c r="V82" s="148">
        <v>4</v>
      </c>
    </row>
    <row r="83" spans="2:23" ht="19.5" thickBot="1" x14ac:dyDescent="0.35">
      <c r="B83" s="322" t="s">
        <v>291</v>
      </c>
      <c r="C83" s="267" t="s">
        <v>254</v>
      </c>
      <c r="D83" s="304">
        <v>43</v>
      </c>
      <c r="E83" s="305">
        <v>691</v>
      </c>
      <c r="F83" s="452">
        <f>E83*0.5</f>
        <v>345.5</v>
      </c>
      <c r="G83" s="453" t="s">
        <v>255</v>
      </c>
      <c r="J83" s="485" t="s">
        <v>88</v>
      </c>
      <c r="K83" s="359" t="s">
        <v>62</v>
      </c>
      <c r="L83" s="486">
        <v>1.0000000000000002</v>
      </c>
      <c r="M83" s="357" t="s">
        <v>79</v>
      </c>
      <c r="N83" s="357" t="s">
        <v>79</v>
      </c>
      <c r="O83" s="357" t="s">
        <v>79</v>
      </c>
      <c r="P83" s="357" t="s">
        <v>79</v>
      </c>
      <c r="Q83" s="357" t="s">
        <v>79</v>
      </c>
      <c r="R83" s="357" t="s">
        <v>79</v>
      </c>
      <c r="S83" s="359">
        <v>2</v>
      </c>
      <c r="T83" s="359">
        <v>4</v>
      </c>
      <c r="U83" s="360">
        <v>0</v>
      </c>
      <c r="V83" s="361">
        <v>3</v>
      </c>
    </row>
    <row r="84" spans="2:23" ht="19.5" thickBot="1" x14ac:dyDescent="0.35">
      <c r="B84" s="245" t="s">
        <v>102</v>
      </c>
      <c r="C84" s="241" t="s">
        <v>108</v>
      </c>
      <c r="D84" s="243" t="s">
        <v>43</v>
      </c>
      <c r="E84" s="243" t="s">
        <v>44</v>
      </c>
      <c r="F84" s="449" t="s">
        <v>882</v>
      </c>
      <c r="G84" s="243" t="s">
        <v>110</v>
      </c>
      <c r="J84" s="200"/>
      <c r="K84" s="201"/>
      <c r="L84" s="201"/>
      <c r="M84" s="388" t="s">
        <v>92</v>
      </c>
      <c r="N84" s="388"/>
      <c r="O84" s="388"/>
      <c r="P84" s="201"/>
      <c r="Q84" s="201"/>
      <c r="R84" s="201"/>
      <c r="S84" s="201"/>
      <c r="T84" s="201"/>
      <c r="U84" s="201"/>
      <c r="V84" s="202"/>
    </row>
    <row r="85" spans="2:23" ht="18.75" x14ac:dyDescent="0.3">
      <c r="B85" s="322" t="s">
        <v>292</v>
      </c>
      <c r="C85" s="267" t="s">
        <v>254</v>
      </c>
      <c r="D85" s="304">
        <v>44</v>
      </c>
      <c r="E85" s="305">
        <v>735</v>
      </c>
      <c r="F85" s="452">
        <f>E85*0.5</f>
        <v>367.5</v>
      </c>
      <c r="G85" s="453" t="s">
        <v>255</v>
      </c>
      <c r="J85" s="487" t="s">
        <v>48</v>
      </c>
      <c r="K85" s="134"/>
      <c r="L85" s="134"/>
      <c r="M85" s="370">
        <v>5</v>
      </c>
      <c r="N85" s="370">
        <v>5</v>
      </c>
      <c r="O85" s="370">
        <v>4</v>
      </c>
      <c r="P85" s="370">
        <v>4</v>
      </c>
      <c r="Q85" s="370">
        <v>3</v>
      </c>
      <c r="R85" s="370">
        <v>3</v>
      </c>
      <c r="S85" s="348">
        <v>2</v>
      </c>
      <c r="T85" s="348">
        <v>2</v>
      </c>
      <c r="U85" s="349">
        <v>1</v>
      </c>
      <c r="V85" s="350">
        <v>1</v>
      </c>
    </row>
    <row r="86" spans="2:23" ht="18.75" x14ac:dyDescent="0.3">
      <c r="B86" s="245" t="s">
        <v>102</v>
      </c>
      <c r="C86" s="241" t="s">
        <v>108</v>
      </c>
      <c r="D86" s="243" t="s">
        <v>43</v>
      </c>
      <c r="E86" s="243" t="s">
        <v>44</v>
      </c>
      <c r="F86" s="449" t="s">
        <v>882</v>
      </c>
      <c r="G86" s="243" t="s">
        <v>110</v>
      </c>
      <c r="J86" s="488" t="s">
        <v>54</v>
      </c>
      <c r="K86" s="134"/>
      <c r="L86" s="49" t="s">
        <v>55</v>
      </c>
      <c r="M86" s="64" t="s">
        <v>56</v>
      </c>
      <c r="N86" s="64" t="s">
        <v>57</v>
      </c>
      <c r="O86" s="64" t="s">
        <v>56</v>
      </c>
      <c r="P86" s="64" t="s">
        <v>57</v>
      </c>
      <c r="Q86" s="63" t="s">
        <v>56</v>
      </c>
      <c r="R86" s="64" t="s">
        <v>57</v>
      </c>
      <c r="S86" s="49" t="s">
        <v>56</v>
      </c>
      <c r="T86" s="50" t="s">
        <v>57</v>
      </c>
      <c r="U86" s="39" t="s">
        <v>56</v>
      </c>
      <c r="V86" s="148" t="s">
        <v>57</v>
      </c>
    </row>
    <row r="87" spans="2:23" ht="18.75" x14ac:dyDescent="0.3">
      <c r="B87" s="322" t="s">
        <v>293</v>
      </c>
      <c r="C87" s="267" t="s">
        <v>254</v>
      </c>
      <c r="D87" s="304">
        <v>45</v>
      </c>
      <c r="E87" s="305">
        <v>788</v>
      </c>
      <c r="F87" s="452">
        <f>E87*0.5</f>
        <v>394</v>
      </c>
      <c r="G87" s="453" t="s">
        <v>255</v>
      </c>
      <c r="J87" s="380" t="s">
        <v>98</v>
      </c>
      <c r="K87" s="49" t="s">
        <v>62</v>
      </c>
      <c r="L87" s="392">
        <v>0.94444444444444442</v>
      </c>
      <c r="M87" s="64" t="s">
        <v>79</v>
      </c>
      <c r="N87" s="64" t="s">
        <v>79</v>
      </c>
      <c r="O87" s="64" t="s">
        <v>79</v>
      </c>
      <c r="P87" s="64" t="s">
        <v>79</v>
      </c>
      <c r="Q87" s="63" t="s">
        <v>79</v>
      </c>
      <c r="R87" s="64" t="s">
        <v>79</v>
      </c>
      <c r="S87" s="49">
        <v>1</v>
      </c>
      <c r="T87" s="50">
        <v>3</v>
      </c>
      <c r="U87" s="39">
        <v>0</v>
      </c>
      <c r="V87" s="148">
        <v>4</v>
      </c>
    </row>
    <row r="88" spans="2:23" ht="19.5" thickBot="1" x14ac:dyDescent="0.35">
      <c r="B88" s="245" t="s">
        <v>102</v>
      </c>
      <c r="C88" s="320" t="s">
        <v>108</v>
      </c>
      <c r="D88" s="513" t="s">
        <v>43</v>
      </c>
      <c r="E88" s="513" t="s">
        <v>44</v>
      </c>
      <c r="F88" s="514" t="s">
        <v>882</v>
      </c>
      <c r="G88" s="243" t="s">
        <v>110</v>
      </c>
      <c r="J88" s="485" t="s">
        <v>98</v>
      </c>
      <c r="K88" s="359" t="s">
        <v>62</v>
      </c>
      <c r="L88" s="515">
        <v>1</v>
      </c>
      <c r="M88" s="357" t="s">
        <v>79</v>
      </c>
      <c r="N88" s="357" t="s">
        <v>79</v>
      </c>
      <c r="O88" s="357" t="s">
        <v>79</v>
      </c>
      <c r="P88" s="357" t="s">
        <v>79</v>
      </c>
      <c r="Q88" s="356" t="s">
        <v>79</v>
      </c>
      <c r="R88" s="357" t="s">
        <v>79</v>
      </c>
      <c r="S88" s="356" t="s">
        <v>79</v>
      </c>
      <c r="T88" s="357" t="s">
        <v>79</v>
      </c>
      <c r="U88" s="497">
        <v>5</v>
      </c>
      <c r="V88" s="498">
        <v>5</v>
      </c>
    </row>
    <row r="89" spans="2:23" ht="19.5" thickBot="1" x14ac:dyDescent="0.35">
      <c r="B89" s="516" t="s">
        <v>884</v>
      </c>
      <c r="C89" s="517" t="s">
        <v>885</v>
      </c>
      <c r="D89" s="169">
        <v>46</v>
      </c>
      <c r="E89" s="304">
        <v>845</v>
      </c>
      <c r="F89" s="518"/>
      <c r="G89" s="519" t="s">
        <v>886</v>
      </c>
      <c r="J89" s="446"/>
      <c r="K89" s="490"/>
      <c r="L89" s="491"/>
      <c r="M89" s="492" t="s">
        <v>871</v>
      </c>
      <c r="N89" s="492"/>
      <c r="O89" s="492"/>
      <c r="P89" s="490"/>
      <c r="Q89" s="490"/>
      <c r="R89" s="491"/>
      <c r="S89" s="490"/>
      <c r="T89" s="490"/>
      <c r="U89" s="490"/>
      <c r="V89" s="493"/>
    </row>
    <row r="90" spans="2:23" ht="18.75" x14ac:dyDescent="0.3">
      <c r="B90" s="245" t="s">
        <v>102</v>
      </c>
      <c r="C90" s="320" t="s">
        <v>108</v>
      </c>
      <c r="D90" s="513" t="s">
        <v>43</v>
      </c>
      <c r="E90" s="513" t="s">
        <v>44</v>
      </c>
      <c r="F90" s="514" t="s">
        <v>882</v>
      </c>
      <c r="G90" s="243" t="s">
        <v>110</v>
      </c>
      <c r="J90" s="502" t="s">
        <v>48</v>
      </c>
      <c r="K90" s="503"/>
      <c r="L90" s="503"/>
      <c r="M90" s="504">
        <v>5</v>
      </c>
      <c r="N90" s="504">
        <v>5</v>
      </c>
      <c r="O90" s="504">
        <v>4</v>
      </c>
      <c r="P90" s="504">
        <v>4</v>
      </c>
      <c r="Q90" s="504">
        <v>3</v>
      </c>
      <c r="R90" s="504">
        <v>3</v>
      </c>
      <c r="S90" s="504">
        <v>2</v>
      </c>
      <c r="T90" s="504">
        <v>2</v>
      </c>
      <c r="U90" s="503">
        <v>1</v>
      </c>
      <c r="V90" s="505">
        <v>1</v>
      </c>
    </row>
    <row r="91" spans="2:23" ht="18.75" x14ac:dyDescent="0.3">
      <c r="B91" s="516" t="s">
        <v>887</v>
      </c>
      <c r="C91" s="517" t="s">
        <v>885</v>
      </c>
      <c r="D91" s="169">
        <v>47</v>
      </c>
      <c r="E91" s="304">
        <v>900</v>
      </c>
      <c r="F91" s="518"/>
      <c r="G91" s="519" t="s">
        <v>886</v>
      </c>
      <c r="J91" s="494" t="s">
        <v>54</v>
      </c>
      <c r="K91" s="414"/>
      <c r="L91" s="414" t="s">
        <v>55</v>
      </c>
      <c r="M91" s="413" t="s">
        <v>56</v>
      </c>
      <c r="N91" s="413" t="s">
        <v>57</v>
      </c>
      <c r="O91" s="413" t="s">
        <v>56</v>
      </c>
      <c r="P91" s="413" t="s">
        <v>57</v>
      </c>
      <c r="Q91" s="413" t="s">
        <v>56</v>
      </c>
      <c r="R91" s="413" t="s">
        <v>57</v>
      </c>
      <c r="S91" s="413" t="s">
        <v>56</v>
      </c>
      <c r="T91" s="413" t="s">
        <v>57</v>
      </c>
      <c r="U91" s="414" t="s">
        <v>56</v>
      </c>
      <c r="V91" s="415" t="s">
        <v>57</v>
      </c>
    </row>
    <row r="92" spans="2:23" ht="19.5" thickBot="1" x14ac:dyDescent="0.35">
      <c r="B92" s="245" t="s">
        <v>102</v>
      </c>
      <c r="C92" s="320" t="s">
        <v>108</v>
      </c>
      <c r="D92" s="513" t="s">
        <v>43</v>
      </c>
      <c r="E92" s="513" t="s">
        <v>44</v>
      </c>
      <c r="F92" s="514" t="s">
        <v>882</v>
      </c>
      <c r="G92" s="243" t="s">
        <v>110</v>
      </c>
      <c r="J92" s="150" t="s">
        <v>101</v>
      </c>
      <c r="K92" s="151"/>
      <c r="L92" s="506">
        <v>1</v>
      </c>
      <c r="M92" s="507" t="s">
        <v>79</v>
      </c>
      <c r="N92" s="507" t="s">
        <v>79</v>
      </c>
      <c r="O92" s="507" t="s">
        <v>79</v>
      </c>
      <c r="P92" s="507" t="s">
        <v>79</v>
      </c>
      <c r="Q92" s="508" t="s">
        <v>79</v>
      </c>
      <c r="R92" s="507" t="s">
        <v>79</v>
      </c>
      <c r="S92" s="508" t="s">
        <v>79</v>
      </c>
      <c r="T92" s="507" t="s">
        <v>79</v>
      </c>
      <c r="U92" s="151">
        <v>5</v>
      </c>
      <c r="V92" s="509">
        <v>5</v>
      </c>
    </row>
    <row r="93" spans="2:23" ht="18.75" x14ac:dyDescent="0.3">
      <c r="B93" s="516" t="s">
        <v>888</v>
      </c>
      <c r="C93" s="517" t="s">
        <v>885</v>
      </c>
      <c r="D93" s="169">
        <v>48</v>
      </c>
      <c r="E93" s="304">
        <v>960</v>
      </c>
      <c r="F93" s="518"/>
      <c r="G93" s="519" t="s">
        <v>886</v>
      </c>
    </row>
    <row r="94" spans="2:23" ht="18.75" x14ac:dyDescent="0.3">
      <c r="B94" s="245" t="s">
        <v>102</v>
      </c>
      <c r="C94" s="320" t="s">
        <v>108</v>
      </c>
      <c r="D94" s="513" t="s">
        <v>43</v>
      </c>
      <c r="E94" s="513" t="s">
        <v>44</v>
      </c>
      <c r="F94" s="514" t="s">
        <v>882</v>
      </c>
      <c r="G94" s="243" t="s">
        <v>110</v>
      </c>
      <c r="I94" s="499"/>
      <c r="J94" s="499"/>
      <c r="K94" s="499"/>
      <c r="L94" s="499"/>
      <c r="M94" s="499"/>
      <c r="N94" s="499"/>
      <c r="O94" s="499"/>
      <c r="P94" s="499"/>
      <c r="Q94" s="499"/>
      <c r="R94" s="499"/>
      <c r="S94" s="499"/>
      <c r="T94" s="499"/>
      <c r="U94" s="499"/>
      <c r="V94" s="499"/>
      <c r="W94" s="499"/>
    </row>
    <row r="95" spans="2:23" ht="19.5" thickBot="1" x14ac:dyDescent="0.35">
      <c r="B95" s="516" t="s">
        <v>889</v>
      </c>
      <c r="C95" s="517" t="s">
        <v>885</v>
      </c>
      <c r="D95" s="169">
        <v>49</v>
      </c>
      <c r="E95" s="304">
        <v>1048</v>
      </c>
      <c r="F95" s="518"/>
      <c r="G95" s="519" t="s">
        <v>886</v>
      </c>
    </row>
    <row r="96" spans="2:23" ht="19.5" thickBot="1" x14ac:dyDescent="0.35">
      <c r="B96" s="245" t="s">
        <v>102</v>
      </c>
      <c r="C96" s="320" t="s">
        <v>108</v>
      </c>
      <c r="D96" s="513" t="s">
        <v>43</v>
      </c>
      <c r="E96" s="513" t="s">
        <v>44</v>
      </c>
      <c r="F96" s="514" t="s">
        <v>882</v>
      </c>
      <c r="G96" s="243" t="s">
        <v>110</v>
      </c>
      <c r="I96" s="510" t="s">
        <v>102</v>
      </c>
      <c r="J96" s="462" t="s">
        <v>43</v>
      </c>
      <c r="K96" s="456">
        <v>10</v>
      </c>
      <c r="L96" s="456" t="s">
        <v>44</v>
      </c>
      <c r="M96" s="456">
        <v>7</v>
      </c>
      <c r="N96" s="456"/>
      <c r="O96" s="456"/>
      <c r="P96" s="456"/>
      <c r="Q96" s="456"/>
      <c r="R96" s="456"/>
      <c r="S96" s="456"/>
      <c r="T96" s="601" t="s">
        <v>883</v>
      </c>
      <c r="U96" s="602"/>
      <c r="V96" s="463">
        <v>252</v>
      </c>
    </row>
    <row r="97" spans="2:22" ht="19.5" thickBot="1" x14ac:dyDescent="0.35">
      <c r="B97" s="516" t="s">
        <v>890</v>
      </c>
      <c r="C97" s="517" t="s">
        <v>885</v>
      </c>
      <c r="D97" s="169">
        <v>50</v>
      </c>
      <c r="E97" s="304">
        <v>1119</v>
      </c>
      <c r="F97" s="518"/>
      <c r="G97" s="519" t="s">
        <v>886</v>
      </c>
      <c r="I97" s="511" t="s">
        <v>258</v>
      </c>
      <c r="J97" s="28"/>
      <c r="K97" s="29"/>
      <c r="L97" s="29"/>
      <c r="M97" s="339" t="s">
        <v>47</v>
      </c>
      <c r="N97" s="339"/>
      <c r="O97" s="339"/>
      <c r="P97" s="29"/>
      <c r="Q97" s="29"/>
      <c r="R97" s="29"/>
      <c r="S97" s="340"/>
      <c r="T97" s="29"/>
      <c r="U97" s="29"/>
      <c r="V97" s="30"/>
    </row>
    <row r="98" spans="2:22" ht="18.75" x14ac:dyDescent="0.3">
      <c r="I98" s="520"/>
      <c r="J98" s="521" t="s">
        <v>48</v>
      </c>
      <c r="K98" s="522"/>
      <c r="L98" s="522"/>
      <c r="M98" s="345">
        <v>5</v>
      </c>
      <c r="N98" s="345">
        <v>5</v>
      </c>
      <c r="O98" s="346">
        <v>4</v>
      </c>
      <c r="P98" s="346">
        <v>4</v>
      </c>
      <c r="Q98" s="347">
        <v>3</v>
      </c>
      <c r="R98" s="347">
        <v>3</v>
      </c>
      <c r="S98" s="348">
        <v>2</v>
      </c>
      <c r="T98" s="348">
        <v>2</v>
      </c>
      <c r="U98" s="349">
        <v>1</v>
      </c>
      <c r="V98" s="350">
        <v>1</v>
      </c>
    </row>
    <row r="99" spans="2:22" ht="18.75" x14ac:dyDescent="0.25">
      <c r="I99" s="520"/>
      <c r="J99" s="523" t="s">
        <v>54</v>
      </c>
      <c r="K99" s="522"/>
      <c r="L99" s="45" t="s">
        <v>55</v>
      </c>
      <c r="M99" s="45" t="s">
        <v>56</v>
      </c>
      <c r="N99" s="45" t="s">
        <v>57</v>
      </c>
      <c r="O99" s="46" t="s">
        <v>56</v>
      </c>
      <c r="P99" s="46" t="s">
        <v>57</v>
      </c>
      <c r="Q99" s="47" t="s">
        <v>56</v>
      </c>
      <c r="R99" s="48" t="s">
        <v>57</v>
      </c>
      <c r="S99" s="49" t="s">
        <v>56</v>
      </c>
      <c r="T99" s="50" t="s">
        <v>57</v>
      </c>
      <c r="U99" s="39" t="s">
        <v>56</v>
      </c>
      <c r="V99" s="148" t="s">
        <v>57</v>
      </c>
    </row>
    <row r="100" spans="2:22" ht="15.75" x14ac:dyDescent="0.25">
      <c r="I100" s="520"/>
      <c r="J100" s="54" t="s">
        <v>61</v>
      </c>
      <c r="K100" s="45" t="s">
        <v>62</v>
      </c>
      <c r="L100" s="468">
        <v>2.7777777777777776E-2</v>
      </c>
      <c r="M100" s="45">
        <v>1</v>
      </c>
      <c r="N100" s="45">
        <v>1</v>
      </c>
      <c r="O100" s="46">
        <v>0</v>
      </c>
      <c r="P100" s="46">
        <v>1</v>
      </c>
      <c r="Q100" s="47">
        <v>0</v>
      </c>
      <c r="R100" s="47">
        <v>3</v>
      </c>
      <c r="S100" s="49">
        <v>2</v>
      </c>
      <c r="T100" s="49">
        <v>6</v>
      </c>
      <c r="U100" s="39">
        <v>0</v>
      </c>
      <c r="V100" s="148">
        <v>2</v>
      </c>
    </row>
    <row r="101" spans="2:22" ht="15.75" x14ac:dyDescent="0.25">
      <c r="I101" s="520"/>
      <c r="J101" s="84" t="s">
        <v>61</v>
      </c>
      <c r="K101" s="46" t="s">
        <v>62</v>
      </c>
      <c r="L101" s="478">
        <v>0.60317460317460314</v>
      </c>
      <c r="M101" s="64" t="s">
        <v>79</v>
      </c>
      <c r="N101" s="64" t="s">
        <v>79</v>
      </c>
      <c r="O101" s="46">
        <v>1</v>
      </c>
      <c r="P101" s="46">
        <v>3</v>
      </c>
      <c r="Q101" s="47">
        <v>0</v>
      </c>
      <c r="R101" s="47">
        <v>4</v>
      </c>
      <c r="S101" s="49">
        <v>0</v>
      </c>
      <c r="T101" s="49">
        <v>5</v>
      </c>
      <c r="U101" s="39">
        <v>0</v>
      </c>
      <c r="V101" s="148">
        <v>3</v>
      </c>
    </row>
    <row r="102" spans="2:22" ht="16.5" thickBot="1" x14ac:dyDescent="0.3">
      <c r="I102" s="520"/>
      <c r="J102" s="480" t="s">
        <v>61</v>
      </c>
      <c r="K102" s="358" t="s">
        <v>62</v>
      </c>
      <c r="L102" s="479">
        <v>1</v>
      </c>
      <c r="M102" s="357" t="s">
        <v>79</v>
      </c>
      <c r="N102" s="357" t="s">
        <v>79</v>
      </c>
      <c r="O102" s="357" t="s">
        <v>79</v>
      </c>
      <c r="P102" s="357" t="s">
        <v>79</v>
      </c>
      <c r="Q102" s="358">
        <v>3</v>
      </c>
      <c r="R102" s="358">
        <v>6</v>
      </c>
      <c r="S102" s="359">
        <v>0</v>
      </c>
      <c r="T102" s="359">
        <v>4</v>
      </c>
      <c r="U102" s="360">
        <v>0</v>
      </c>
      <c r="V102" s="361">
        <v>2</v>
      </c>
    </row>
    <row r="103" spans="2:22" ht="19.5" thickBot="1" x14ac:dyDescent="0.35">
      <c r="I103" s="520"/>
      <c r="J103" s="185"/>
      <c r="K103" s="186"/>
      <c r="L103" s="186"/>
      <c r="M103" s="364" t="s">
        <v>863</v>
      </c>
      <c r="N103" s="364"/>
      <c r="O103" s="364"/>
      <c r="P103" s="186"/>
      <c r="Q103" s="186"/>
      <c r="R103" s="186"/>
      <c r="S103" s="186"/>
      <c r="T103" s="186"/>
      <c r="U103" s="186"/>
      <c r="V103" s="187"/>
    </row>
    <row r="104" spans="2:22" ht="18.75" x14ac:dyDescent="0.3">
      <c r="I104" s="520"/>
      <c r="J104" s="476" t="s">
        <v>48</v>
      </c>
      <c r="K104" s="82"/>
      <c r="L104" s="82"/>
      <c r="M104" s="370">
        <v>5</v>
      </c>
      <c r="N104" s="370">
        <v>5</v>
      </c>
      <c r="O104" s="346">
        <v>4</v>
      </c>
      <c r="P104" s="346">
        <v>4</v>
      </c>
      <c r="Q104" s="347">
        <v>3</v>
      </c>
      <c r="R104" s="347">
        <v>3</v>
      </c>
      <c r="S104" s="348">
        <v>2</v>
      </c>
      <c r="T104" s="348">
        <v>2</v>
      </c>
      <c r="U104" s="349">
        <v>1</v>
      </c>
      <c r="V104" s="350">
        <v>1</v>
      </c>
    </row>
    <row r="105" spans="2:22" ht="18.75" x14ac:dyDescent="0.25">
      <c r="I105" s="520"/>
      <c r="J105" s="477" t="s">
        <v>54</v>
      </c>
      <c r="K105" s="82"/>
      <c r="L105" s="46" t="s">
        <v>55</v>
      </c>
      <c r="M105" s="64" t="s">
        <v>56</v>
      </c>
      <c r="N105" s="64" t="s">
        <v>57</v>
      </c>
      <c r="O105" s="46" t="s">
        <v>56</v>
      </c>
      <c r="P105" s="46" t="s">
        <v>57</v>
      </c>
      <c r="Q105" s="47" t="s">
        <v>56</v>
      </c>
      <c r="R105" s="48" t="s">
        <v>57</v>
      </c>
      <c r="S105" s="49" t="s">
        <v>56</v>
      </c>
      <c r="T105" s="50" t="s">
        <v>57</v>
      </c>
      <c r="U105" s="39" t="s">
        <v>56</v>
      </c>
      <c r="V105" s="148" t="s">
        <v>57</v>
      </c>
    </row>
    <row r="106" spans="2:22" ht="15.75" x14ac:dyDescent="0.25">
      <c r="I106" s="520"/>
      <c r="J106" s="84" t="s">
        <v>83</v>
      </c>
      <c r="K106" s="46" t="s">
        <v>62</v>
      </c>
      <c r="L106" s="478">
        <v>0.15714285714285717</v>
      </c>
      <c r="M106" s="64" t="s">
        <v>79</v>
      </c>
      <c r="N106" s="64" t="s">
        <v>79</v>
      </c>
      <c r="O106" s="46">
        <v>1</v>
      </c>
      <c r="P106" s="46">
        <v>2</v>
      </c>
      <c r="Q106" s="47">
        <v>0</v>
      </c>
      <c r="R106" s="47">
        <v>3</v>
      </c>
      <c r="S106" s="49">
        <v>0</v>
      </c>
      <c r="T106" s="49">
        <v>6</v>
      </c>
      <c r="U106" s="39">
        <v>0</v>
      </c>
      <c r="V106" s="148">
        <v>4</v>
      </c>
    </row>
    <row r="107" spans="2:22" ht="16.5" thickBot="1" x14ac:dyDescent="0.3">
      <c r="I107" s="520"/>
      <c r="J107" s="480" t="s">
        <v>83</v>
      </c>
      <c r="K107" s="358" t="s">
        <v>62</v>
      </c>
      <c r="L107" s="481">
        <v>1.0000000000000002</v>
      </c>
      <c r="M107" s="357" t="s">
        <v>79</v>
      </c>
      <c r="N107" s="357" t="s">
        <v>79</v>
      </c>
      <c r="O107" s="357" t="s">
        <v>79</v>
      </c>
      <c r="P107" s="357" t="s">
        <v>79</v>
      </c>
      <c r="Q107" s="473">
        <v>1</v>
      </c>
      <c r="R107" s="473">
        <v>4</v>
      </c>
      <c r="S107" s="359">
        <v>0</v>
      </c>
      <c r="T107" s="359">
        <v>6</v>
      </c>
      <c r="U107" s="360">
        <v>0</v>
      </c>
      <c r="V107" s="361">
        <v>3</v>
      </c>
    </row>
    <row r="108" spans="2:22" ht="19.5" thickBot="1" x14ac:dyDescent="0.35">
      <c r="I108" s="520"/>
      <c r="J108" s="191"/>
      <c r="K108" s="383"/>
      <c r="L108" s="383"/>
      <c r="M108" s="384" t="s">
        <v>85</v>
      </c>
      <c r="N108" s="384"/>
      <c r="O108" s="384"/>
      <c r="P108" s="192"/>
      <c r="Q108" s="192"/>
      <c r="R108" s="192"/>
      <c r="S108" s="192"/>
      <c r="T108" s="192"/>
      <c r="U108" s="192"/>
      <c r="V108" s="193"/>
    </row>
    <row r="109" spans="2:22" ht="18.75" x14ac:dyDescent="0.3">
      <c r="I109" s="520"/>
      <c r="J109" s="482" t="s">
        <v>48</v>
      </c>
      <c r="K109" s="102"/>
      <c r="L109" s="102"/>
      <c r="M109" s="370">
        <v>5</v>
      </c>
      <c r="N109" s="370">
        <v>5</v>
      </c>
      <c r="O109" s="370">
        <v>4</v>
      </c>
      <c r="P109" s="370">
        <v>4</v>
      </c>
      <c r="Q109" s="347">
        <v>3</v>
      </c>
      <c r="R109" s="347">
        <v>3</v>
      </c>
      <c r="S109" s="348">
        <v>2</v>
      </c>
      <c r="T109" s="348">
        <v>2</v>
      </c>
      <c r="U109" s="349">
        <v>1</v>
      </c>
      <c r="V109" s="350">
        <v>1</v>
      </c>
    </row>
    <row r="110" spans="2:22" ht="18.75" x14ac:dyDescent="0.25">
      <c r="I110" s="520"/>
      <c r="J110" s="483" t="s">
        <v>54</v>
      </c>
      <c r="K110" s="102"/>
      <c r="L110" s="48" t="s">
        <v>55</v>
      </c>
      <c r="M110" s="64" t="s">
        <v>56</v>
      </c>
      <c r="N110" s="64" t="s">
        <v>57</v>
      </c>
      <c r="O110" s="64" t="s">
        <v>56</v>
      </c>
      <c r="P110" s="64" t="s">
        <v>57</v>
      </c>
      <c r="Q110" s="47" t="s">
        <v>56</v>
      </c>
      <c r="R110" s="48" t="s">
        <v>57</v>
      </c>
      <c r="S110" s="49" t="s">
        <v>56</v>
      </c>
      <c r="T110" s="50" t="s">
        <v>57</v>
      </c>
      <c r="U110" s="39" t="s">
        <v>56</v>
      </c>
      <c r="V110" s="148" t="s">
        <v>57</v>
      </c>
    </row>
    <row r="111" spans="2:22" ht="15.75" x14ac:dyDescent="0.25">
      <c r="I111" s="520"/>
      <c r="J111" s="106" t="s">
        <v>88</v>
      </c>
      <c r="K111" s="48" t="s">
        <v>62</v>
      </c>
      <c r="L111" s="484">
        <v>0.5</v>
      </c>
      <c r="M111" s="64" t="s">
        <v>79</v>
      </c>
      <c r="N111" s="64" t="s">
        <v>79</v>
      </c>
      <c r="O111" s="64" t="s">
        <v>79</v>
      </c>
      <c r="P111" s="64" t="s">
        <v>79</v>
      </c>
      <c r="Q111" s="47">
        <v>1</v>
      </c>
      <c r="R111" s="47">
        <v>3</v>
      </c>
      <c r="S111" s="49">
        <v>0</v>
      </c>
      <c r="T111" s="49">
        <v>4</v>
      </c>
      <c r="U111" s="39">
        <v>0</v>
      </c>
      <c r="V111" s="148">
        <v>5</v>
      </c>
    </row>
    <row r="112" spans="2:22" ht="16.5" thickBot="1" x14ac:dyDescent="0.3">
      <c r="I112" s="520"/>
      <c r="J112" s="485" t="s">
        <v>88</v>
      </c>
      <c r="K112" s="359" t="s">
        <v>62</v>
      </c>
      <c r="L112" s="486">
        <v>1</v>
      </c>
      <c r="M112" s="357" t="s">
        <v>79</v>
      </c>
      <c r="N112" s="357" t="s">
        <v>79</v>
      </c>
      <c r="O112" s="357" t="s">
        <v>79</v>
      </c>
      <c r="P112" s="357" t="s">
        <v>79</v>
      </c>
      <c r="Q112" s="357" t="s">
        <v>79</v>
      </c>
      <c r="R112" s="357" t="s">
        <v>79</v>
      </c>
      <c r="S112" s="359">
        <v>3</v>
      </c>
      <c r="T112" s="359">
        <v>5</v>
      </c>
      <c r="U112" s="360">
        <v>1</v>
      </c>
      <c r="V112" s="361">
        <v>4</v>
      </c>
    </row>
    <row r="113" spans="9:23" ht="19.5" thickBot="1" x14ac:dyDescent="0.35">
      <c r="I113" s="520"/>
      <c r="J113" s="200"/>
      <c r="K113" s="201"/>
      <c r="L113" s="201"/>
      <c r="M113" s="388" t="s">
        <v>92</v>
      </c>
      <c r="N113" s="388"/>
      <c r="O113" s="388"/>
      <c r="P113" s="201"/>
      <c r="Q113" s="201"/>
      <c r="R113" s="201"/>
      <c r="S113" s="201"/>
      <c r="T113" s="201"/>
      <c r="U113" s="201"/>
      <c r="V113" s="202"/>
    </row>
    <row r="114" spans="9:23" ht="18.75" x14ac:dyDescent="0.3">
      <c r="I114" s="520"/>
      <c r="J114" s="487" t="s">
        <v>48</v>
      </c>
      <c r="K114" s="134"/>
      <c r="L114" s="134"/>
      <c r="M114" s="370">
        <v>5</v>
      </c>
      <c r="N114" s="370">
        <v>5</v>
      </c>
      <c r="O114" s="370">
        <v>4</v>
      </c>
      <c r="P114" s="370">
        <v>4</v>
      </c>
      <c r="Q114" s="370">
        <v>3</v>
      </c>
      <c r="R114" s="370">
        <v>3</v>
      </c>
      <c r="S114" s="348">
        <v>2</v>
      </c>
      <c r="T114" s="348">
        <v>2</v>
      </c>
      <c r="U114" s="349">
        <v>1</v>
      </c>
      <c r="V114" s="350">
        <v>1</v>
      </c>
    </row>
    <row r="115" spans="9:23" ht="18.75" x14ac:dyDescent="0.25">
      <c r="I115" s="520"/>
      <c r="J115" s="488" t="s">
        <v>54</v>
      </c>
      <c r="K115" s="134"/>
      <c r="L115" s="49" t="s">
        <v>55</v>
      </c>
      <c r="M115" s="64" t="s">
        <v>56</v>
      </c>
      <c r="N115" s="64" t="s">
        <v>57</v>
      </c>
      <c r="O115" s="64" t="s">
        <v>56</v>
      </c>
      <c r="P115" s="64" t="s">
        <v>57</v>
      </c>
      <c r="Q115" s="63" t="s">
        <v>56</v>
      </c>
      <c r="R115" s="64" t="s">
        <v>57</v>
      </c>
      <c r="S115" s="49" t="s">
        <v>56</v>
      </c>
      <c r="T115" s="50" t="s">
        <v>57</v>
      </c>
      <c r="U115" s="39" t="s">
        <v>56</v>
      </c>
      <c r="V115" s="148" t="s">
        <v>57</v>
      </c>
    </row>
    <row r="116" spans="9:23" ht="15.75" x14ac:dyDescent="0.25">
      <c r="I116" s="520"/>
      <c r="J116" s="380" t="s">
        <v>98</v>
      </c>
      <c r="K116" s="49" t="s">
        <v>62</v>
      </c>
      <c r="L116" s="392">
        <v>0.97777777777777775</v>
      </c>
      <c r="M116" s="64" t="s">
        <v>79</v>
      </c>
      <c r="N116" s="64" t="s">
        <v>79</v>
      </c>
      <c r="O116" s="64" t="s">
        <v>79</v>
      </c>
      <c r="P116" s="64" t="s">
        <v>79</v>
      </c>
      <c r="Q116" s="63" t="s">
        <v>79</v>
      </c>
      <c r="R116" s="64" t="s">
        <v>79</v>
      </c>
      <c r="S116" s="49">
        <v>1</v>
      </c>
      <c r="T116" s="50">
        <v>4</v>
      </c>
      <c r="U116" s="39">
        <v>0</v>
      </c>
      <c r="V116" s="148">
        <v>6</v>
      </c>
    </row>
    <row r="117" spans="9:23" ht="16.5" thickBot="1" x14ac:dyDescent="0.3">
      <c r="I117" s="520"/>
      <c r="J117" s="485" t="s">
        <v>98</v>
      </c>
      <c r="K117" s="359" t="s">
        <v>62</v>
      </c>
      <c r="L117" s="515">
        <v>1</v>
      </c>
      <c r="M117" s="357" t="s">
        <v>79</v>
      </c>
      <c r="N117" s="357" t="s">
        <v>79</v>
      </c>
      <c r="O117" s="357" t="s">
        <v>79</v>
      </c>
      <c r="P117" s="357" t="s">
        <v>79</v>
      </c>
      <c r="Q117" s="356" t="s">
        <v>79</v>
      </c>
      <c r="R117" s="357" t="s">
        <v>79</v>
      </c>
      <c r="S117" s="356" t="s">
        <v>79</v>
      </c>
      <c r="T117" s="357" t="s">
        <v>79</v>
      </c>
      <c r="U117" s="497">
        <v>7</v>
      </c>
      <c r="V117" s="498">
        <v>7</v>
      </c>
    </row>
    <row r="118" spans="9:23" ht="19.5" thickBot="1" x14ac:dyDescent="0.35">
      <c r="I118" s="520"/>
      <c r="J118" s="446"/>
      <c r="K118" s="490"/>
      <c r="L118" s="491"/>
      <c r="M118" s="492" t="s">
        <v>871</v>
      </c>
      <c r="N118" s="492"/>
      <c r="O118" s="492"/>
      <c r="P118" s="490"/>
      <c r="Q118" s="490"/>
      <c r="R118" s="491"/>
      <c r="S118" s="490"/>
      <c r="T118" s="490"/>
      <c r="U118" s="490"/>
      <c r="V118" s="493"/>
    </row>
    <row r="119" spans="9:23" ht="15.75" x14ac:dyDescent="0.25">
      <c r="I119" s="520"/>
      <c r="J119" s="502" t="s">
        <v>48</v>
      </c>
      <c r="K119" s="349"/>
      <c r="L119" s="349"/>
      <c r="M119" s="524">
        <v>5</v>
      </c>
      <c r="N119" s="524">
        <v>5</v>
      </c>
      <c r="O119" s="524">
        <v>4</v>
      </c>
      <c r="P119" s="524">
        <v>4</v>
      </c>
      <c r="Q119" s="524">
        <v>3</v>
      </c>
      <c r="R119" s="524">
        <v>3</v>
      </c>
      <c r="S119" s="524">
        <v>2</v>
      </c>
      <c r="T119" s="524">
        <v>2</v>
      </c>
      <c r="U119" s="349">
        <v>1</v>
      </c>
      <c r="V119" s="350">
        <v>1</v>
      </c>
    </row>
    <row r="120" spans="9:23" ht="15.75" x14ac:dyDescent="0.25">
      <c r="I120" s="520"/>
      <c r="J120" s="494" t="s">
        <v>54</v>
      </c>
      <c r="K120" s="39"/>
      <c r="L120" s="39" t="s">
        <v>55</v>
      </c>
      <c r="M120" s="405" t="s">
        <v>56</v>
      </c>
      <c r="N120" s="405" t="s">
        <v>57</v>
      </c>
      <c r="O120" s="405" t="s">
        <v>56</v>
      </c>
      <c r="P120" s="405" t="s">
        <v>57</v>
      </c>
      <c r="Q120" s="405" t="s">
        <v>56</v>
      </c>
      <c r="R120" s="405" t="s">
        <v>57</v>
      </c>
      <c r="S120" s="405" t="s">
        <v>56</v>
      </c>
      <c r="T120" s="405" t="s">
        <v>57</v>
      </c>
      <c r="U120" s="39" t="s">
        <v>56</v>
      </c>
      <c r="V120" s="148" t="s">
        <v>57</v>
      </c>
    </row>
    <row r="121" spans="9:23" ht="16.5" thickBot="1" x14ac:dyDescent="0.3">
      <c r="I121" s="520"/>
      <c r="J121" s="417" t="s">
        <v>101</v>
      </c>
      <c r="K121" s="418"/>
      <c r="L121" s="495">
        <v>1</v>
      </c>
      <c r="M121" s="421" t="s">
        <v>79</v>
      </c>
      <c r="N121" s="421" t="s">
        <v>79</v>
      </c>
      <c r="O121" s="421" t="s">
        <v>79</v>
      </c>
      <c r="P121" s="421" t="s">
        <v>79</v>
      </c>
      <c r="Q121" s="420" t="s">
        <v>79</v>
      </c>
      <c r="R121" s="421" t="s">
        <v>79</v>
      </c>
      <c r="S121" s="420" t="s">
        <v>79</v>
      </c>
      <c r="T121" s="421" t="s">
        <v>79</v>
      </c>
      <c r="U121" s="418">
        <v>3</v>
      </c>
      <c r="V121" s="422">
        <v>4</v>
      </c>
    </row>
    <row r="122" spans="9:23" x14ac:dyDescent="0.25">
      <c r="I122" s="520"/>
      <c r="J122" s="520"/>
      <c r="K122" s="520"/>
      <c r="L122" s="520"/>
      <c r="M122" s="520"/>
      <c r="N122" s="520"/>
      <c r="O122" s="520"/>
      <c r="P122" s="520"/>
      <c r="Q122" s="520"/>
      <c r="R122" s="520"/>
      <c r="S122" s="520"/>
      <c r="T122" s="520"/>
      <c r="U122" s="520"/>
      <c r="V122" s="520"/>
    </row>
    <row r="123" spans="9:23" x14ac:dyDescent="0.25">
      <c r="I123" s="520"/>
      <c r="J123" s="520"/>
      <c r="K123" s="520"/>
      <c r="L123" s="520"/>
      <c r="M123" s="520"/>
      <c r="N123" s="520"/>
      <c r="O123" s="520"/>
      <c r="P123" s="520"/>
      <c r="Q123" s="520"/>
      <c r="R123" s="520"/>
      <c r="S123" s="520"/>
      <c r="T123" s="520"/>
      <c r="U123" s="520"/>
      <c r="V123" s="520"/>
    </row>
    <row r="124" spans="9:23" x14ac:dyDescent="0.25">
      <c r="I124" s="499"/>
      <c r="J124" s="499"/>
      <c r="K124" s="499"/>
      <c r="L124" s="499"/>
      <c r="M124" s="499"/>
      <c r="N124" s="499"/>
      <c r="O124" s="499"/>
      <c r="P124" s="499"/>
      <c r="Q124" s="499"/>
      <c r="R124" s="499"/>
      <c r="S124" s="499"/>
      <c r="T124" s="499"/>
      <c r="U124" s="499"/>
      <c r="V124" s="499"/>
      <c r="W124" s="499"/>
    </row>
    <row r="125" spans="9:23" ht="15.75" thickBot="1" x14ac:dyDescent="0.3"/>
    <row r="126" spans="9:23" ht="19.5" thickBot="1" x14ac:dyDescent="0.35">
      <c r="I126" s="510" t="s">
        <v>102</v>
      </c>
      <c r="J126" s="462" t="s">
        <v>43</v>
      </c>
      <c r="K126" s="456">
        <v>11</v>
      </c>
      <c r="L126" s="456" t="s">
        <v>44</v>
      </c>
      <c r="M126" s="456">
        <v>9</v>
      </c>
      <c r="N126" s="456"/>
      <c r="O126" s="456"/>
      <c r="P126" s="456"/>
      <c r="Q126" s="456"/>
      <c r="R126" s="456"/>
      <c r="S126" s="456"/>
      <c r="T126" s="601" t="s">
        <v>883</v>
      </c>
      <c r="U126" s="602"/>
      <c r="V126" s="463">
        <v>461.99999999999994</v>
      </c>
    </row>
    <row r="127" spans="9:23" ht="19.5" thickBot="1" x14ac:dyDescent="0.35">
      <c r="I127" s="511" t="s">
        <v>259</v>
      </c>
      <c r="J127" s="28"/>
      <c r="K127" s="29"/>
      <c r="L127" s="29"/>
      <c r="M127" s="339" t="s">
        <v>47</v>
      </c>
      <c r="N127" s="339"/>
      <c r="O127" s="339"/>
      <c r="P127" s="29"/>
      <c r="Q127" s="29"/>
      <c r="R127" s="29"/>
      <c r="S127" s="340"/>
      <c r="T127" s="29"/>
      <c r="U127" s="29"/>
      <c r="V127" s="30"/>
    </row>
    <row r="128" spans="9:23" ht="18.75" x14ac:dyDescent="0.3">
      <c r="J128" s="459" t="s">
        <v>48</v>
      </c>
      <c r="K128" s="352"/>
      <c r="L128" s="352"/>
      <c r="M128" s="345">
        <v>5</v>
      </c>
      <c r="N128" s="345">
        <v>5</v>
      </c>
      <c r="O128" s="346">
        <v>4</v>
      </c>
      <c r="P128" s="346">
        <v>4</v>
      </c>
      <c r="Q128" s="347">
        <v>3</v>
      </c>
      <c r="R128" s="347">
        <v>3</v>
      </c>
      <c r="S128" s="348">
        <v>2</v>
      </c>
      <c r="T128" s="348">
        <v>2</v>
      </c>
      <c r="U128" s="349">
        <v>1</v>
      </c>
      <c r="V128" s="350">
        <v>1</v>
      </c>
    </row>
    <row r="129" spans="10:22" ht="18.75" x14ac:dyDescent="0.25">
      <c r="J129" s="461" t="s">
        <v>54</v>
      </c>
      <c r="K129" s="352"/>
      <c r="L129" s="45" t="s">
        <v>55</v>
      </c>
      <c r="M129" s="45" t="s">
        <v>56</v>
      </c>
      <c r="N129" s="45" t="s">
        <v>57</v>
      </c>
      <c r="O129" s="46" t="s">
        <v>56</v>
      </c>
      <c r="P129" s="46" t="s">
        <v>57</v>
      </c>
      <c r="Q129" s="47" t="s">
        <v>56</v>
      </c>
      <c r="R129" s="48" t="s">
        <v>57</v>
      </c>
      <c r="S129" s="49" t="s">
        <v>56</v>
      </c>
      <c r="T129" s="50" t="s">
        <v>57</v>
      </c>
      <c r="U129" s="39" t="s">
        <v>56</v>
      </c>
      <c r="V129" s="148" t="s">
        <v>57</v>
      </c>
    </row>
    <row r="130" spans="10:22" ht="15.75" x14ac:dyDescent="0.25">
      <c r="J130" s="54" t="s">
        <v>61</v>
      </c>
      <c r="K130" s="45" t="s">
        <v>62</v>
      </c>
      <c r="L130" s="468">
        <v>1.9480519480519484E-2</v>
      </c>
      <c r="M130" s="45">
        <v>1</v>
      </c>
      <c r="N130" s="45">
        <v>1</v>
      </c>
      <c r="O130" s="46">
        <v>0</v>
      </c>
      <c r="P130" s="46">
        <v>0</v>
      </c>
      <c r="Q130" s="47">
        <v>0</v>
      </c>
      <c r="R130" s="47">
        <v>3</v>
      </c>
      <c r="S130" s="49">
        <v>0</v>
      </c>
      <c r="T130" s="49">
        <v>6</v>
      </c>
      <c r="U130" s="39">
        <v>1</v>
      </c>
      <c r="V130" s="148">
        <v>5</v>
      </c>
    </row>
    <row r="131" spans="10:22" ht="15.75" x14ac:dyDescent="0.25">
      <c r="J131" s="84" t="s">
        <v>61</v>
      </c>
      <c r="K131" s="46" t="s">
        <v>62</v>
      </c>
      <c r="L131" s="478">
        <v>0.53463203463203468</v>
      </c>
      <c r="M131" s="64" t="s">
        <v>79</v>
      </c>
      <c r="N131" s="64" t="s">
        <v>79</v>
      </c>
      <c r="O131" s="46">
        <v>1</v>
      </c>
      <c r="P131" s="46">
        <v>3</v>
      </c>
      <c r="Q131" s="47">
        <v>0</v>
      </c>
      <c r="R131" s="47">
        <v>4</v>
      </c>
      <c r="S131" s="49">
        <v>1</v>
      </c>
      <c r="T131" s="49">
        <v>7</v>
      </c>
      <c r="U131" s="39">
        <v>0</v>
      </c>
      <c r="V131" s="148">
        <v>4</v>
      </c>
    </row>
    <row r="132" spans="10:22" ht="16.5" thickBot="1" x14ac:dyDescent="0.3">
      <c r="J132" s="480" t="s">
        <v>61</v>
      </c>
      <c r="K132" s="358" t="s">
        <v>62</v>
      </c>
      <c r="L132" s="479">
        <v>1.0000000000000002</v>
      </c>
      <c r="M132" s="357" t="s">
        <v>79</v>
      </c>
      <c r="N132" s="357" t="s">
        <v>79</v>
      </c>
      <c r="O132" s="357" t="s">
        <v>79</v>
      </c>
      <c r="P132" s="357" t="s">
        <v>79</v>
      </c>
      <c r="Q132" s="358">
        <v>3</v>
      </c>
      <c r="R132" s="358">
        <v>6</v>
      </c>
      <c r="S132" s="359">
        <v>0</v>
      </c>
      <c r="T132" s="359">
        <v>6</v>
      </c>
      <c r="U132" s="360">
        <v>0</v>
      </c>
      <c r="V132" s="361">
        <v>3</v>
      </c>
    </row>
    <row r="133" spans="10:22" ht="19.5" thickBot="1" x14ac:dyDescent="0.35">
      <c r="J133" s="185"/>
      <c r="K133" s="186"/>
      <c r="L133" s="186"/>
      <c r="M133" s="364" t="s">
        <v>863</v>
      </c>
      <c r="N133" s="364"/>
      <c r="O133" s="364"/>
      <c r="P133" s="186"/>
      <c r="Q133" s="186"/>
      <c r="R133" s="186"/>
      <c r="S133" s="186"/>
      <c r="T133" s="186"/>
      <c r="U133" s="186"/>
      <c r="V133" s="187"/>
    </row>
    <row r="134" spans="10:22" ht="18.75" x14ac:dyDescent="0.3">
      <c r="J134" s="476" t="s">
        <v>48</v>
      </c>
      <c r="K134" s="82"/>
      <c r="L134" s="82"/>
      <c r="M134" s="370">
        <v>5</v>
      </c>
      <c r="N134" s="370">
        <v>5</v>
      </c>
      <c r="O134" s="346">
        <v>4</v>
      </c>
      <c r="P134" s="346">
        <v>4</v>
      </c>
      <c r="Q134" s="347">
        <v>3</v>
      </c>
      <c r="R134" s="347">
        <v>3</v>
      </c>
      <c r="S134" s="348">
        <v>2</v>
      </c>
      <c r="T134" s="348">
        <v>2</v>
      </c>
      <c r="U134" s="349">
        <v>1</v>
      </c>
      <c r="V134" s="350">
        <v>1</v>
      </c>
    </row>
    <row r="135" spans="10:22" ht="18.75" x14ac:dyDescent="0.25">
      <c r="J135" s="477" t="s">
        <v>54</v>
      </c>
      <c r="K135" s="82"/>
      <c r="L135" s="46" t="s">
        <v>55</v>
      </c>
      <c r="M135" s="64" t="s">
        <v>56</v>
      </c>
      <c r="N135" s="64" t="s">
        <v>57</v>
      </c>
      <c r="O135" s="46" t="s">
        <v>56</v>
      </c>
      <c r="P135" s="46" t="s">
        <v>57</v>
      </c>
      <c r="Q135" s="47" t="s">
        <v>56</v>
      </c>
      <c r="R135" s="48" t="s">
        <v>57</v>
      </c>
      <c r="S135" s="49" t="s">
        <v>56</v>
      </c>
      <c r="T135" s="50" t="s">
        <v>57</v>
      </c>
      <c r="U135" s="39" t="s">
        <v>56</v>
      </c>
      <c r="V135" s="148" t="s">
        <v>57</v>
      </c>
    </row>
    <row r="136" spans="10:22" ht="15.75" x14ac:dyDescent="0.25">
      <c r="J136" s="84" t="s">
        <v>83</v>
      </c>
      <c r="K136" s="46" t="s">
        <v>62</v>
      </c>
      <c r="L136" s="478">
        <v>0.13636363636363635</v>
      </c>
      <c r="M136" s="64" t="s">
        <v>79</v>
      </c>
      <c r="N136" s="64" t="s">
        <v>79</v>
      </c>
      <c r="O136" s="46">
        <v>1</v>
      </c>
      <c r="P136" s="46">
        <v>1</v>
      </c>
      <c r="Q136" s="47">
        <v>0</v>
      </c>
      <c r="R136" s="47">
        <v>2</v>
      </c>
      <c r="S136" s="49">
        <v>1</v>
      </c>
      <c r="T136" s="49">
        <v>7</v>
      </c>
      <c r="U136" s="39">
        <v>0</v>
      </c>
      <c r="V136" s="148">
        <v>5</v>
      </c>
    </row>
    <row r="137" spans="10:22" ht="16.5" thickBot="1" x14ac:dyDescent="0.3">
      <c r="J137" s="480" t="s">
        <v>83</v>
      </c>
      <c r="K137" s="358" t="s">
        <v>62</v>
      </c>
      <c r="L137" s="481">
        <v>1</v>
      </c>
      <c r="M137" s="357" t="s">
        <v>79</v>
      </c>
      <c r="N137" s="357" t="s">
        <v>79</v>
      </c>
      <c r="O137" s="357" t="s">
        <v>79</v>
      </c>
      <c r="P137" s="357" t="s">
        <v>79</v>
      </c>
      <c r="Q137" s="473">
        <v>1</v>
      </c>
      <c r="R137" s="473">
        <v>4</v>
      </c>
      <c r="S137" s="359">
        <v>2</v>
      </c>
      <c r="T137" s="359">
        <v>7</v>
      </c>
      <c r="U137" s="360">
        <v>0</v>
      </c>
      <c r="V137" s="361">
        <v>5</v>
      </c>
    </row>
    <row r="138" spans="10:22" ht="19.5" thickBot="1" x14ac:dyDescent="0.35">
      <c r="J138" s="191"/>
      <c r="K138" s="383"/>
      <c r="L138" s="383"/>
      <c r="M138" s="384" t="s">
        <v>85</v>
      </c>
      <c r="N138" s="384"/>
      <c r="O138" s="384"/>
      <c r="P138" s="192"/>
      <c r="Q138" s="192"/>
      <c r="R138" s="192"/>
      <c r="S138" s="192"/>
      <c r="T138" s="192"/>
      <c r="U138" s="192"/>
      <c r="V138" s="193"/>
    </row>
    <row r="139" spans="10:22" ht="18.75" x14ac:dyDescent="0.3">
      <c r="J139" s="482" t="s">
        <v>48</v>
      </c>
      <c r="K139" s="102"/>
      <c r="L139" s="102"/>
      <c r="M139" s="370">
        <v>5</v>
      </c>
      <c r="N139" s="370">
        <v>5</v>
      </c>
      <c r="O139" s="370">
        <v>4</v>
      </c>
      <c r="P139" s="370">
        <v>4</v>
      </c>
      <c r="Q139" s="347">
        <v>3</v>
      </c>
      <c r="R139" s="347">
        <v>3</v>
      </c>
      <c r="S139" s="348">
        <v>2</v>
      </c>
      <c r="T139" s="348">
        <v>2</v>
      </c>
      <c r="U139" s="349">
        <v>1</v>
      </c>
      <c r="V139" s="350">
        <v>1</v>
      </c>
    </row>
    <row r="140" spans="10:22" ht="18.75" x14ac:dyDescent="0.25">
      <c r="J140" s="483" t="s">
        <v>54</v>
      </c>
      <c r="K140" s="102"/>
      <c r="L140" s="48" t="s">
        <v>55</v>
      </c>
      <c r="M140" s="64" t="s">
        <v>56</v>
      </c>
      <c r="N140" s="64" t="s">
        <v>57</v>
      </c>
      <c r="O140" s="64" t="s">
        <v>56</v>
      </c>
      <c r="P140" s="64" t="s">
        <v>57</v>
      </c>
      <c r="Q140" s="47" t="s">
        <v>56</v>
      </c>
      <c r="R140" s="48" t="s">
        <v>57</v>
      </c>
      <c r="S140" s="49" t="s">
        <v>56</v>
      </c>
      <c r="T140" s="50" t="s">
        <v>57</v>
      </c>
      <c r="U140" s="39" t="s">
        <v>56</v>
      </c>
      <c r="V140" s="148" t="s">
        <v>57</v>
      </c>
    </row>
    <row r="141" spans="10:22" ht="15.75" x14ac:dyDescent="0.25">
      <c r="J141" s="106" t="s">
        <v>88</v>
      </c>
      <c r="K141" s="48" t="s">
        <v>62</v>
      </c>
      <c r="L141" s="484">
        <v>0.49090909090909091</v>
      </c>
      <c r="M141" s="64" t="s">
        <v>79</v>
      </c>
      <c r="N141" s="64" t="s">
        <v>79</v>
      </c>
      <c r="O141" s="64" t="s">
        <v>79</v>
      </c>
      <c r="P141" s="64" t="s">
        <v>79</v>
      </c>
      <c r="Q141" s="47">
        <v>1</v>
      </c>
      <c r="R141" s="47">
        <v>2</v>
      </c>
      <c r="S141" s="49">
        <v>0</v>
      </c>
      <c r="T141" s="49">
        <v>4</v>
      </c>
      <c r="U141" s="39">
        <v>1</v>
      </c>
      <c r="V141" s="148">
        <v>8</v>
      </c>
    </row>
    <row r="142" spans="10:22" ht="16.5" thickBot="1" x14ac:dyDescent="0.3">
      <c r="J142" s="485" t="s">
        <v>88</v>
      </c>
      <c r="K142" s="359" t="s">
        <v>62</v>
      </c>
      <c r="L142" s="486">
        <v>1</v>
      </c>
      <c r="M142" s="357" t="s">
        <v>79</v>
      </c>
      <c r="N142" s="357" t="s">
        <v>79</v>
      </c>
      <c r="O142" s="357" t="s">
        <v>79</v>
      </c>
      <c r="P142" s="357" t="s">
        <v>79</v>
      </c>
      <c r="Q142" s="357" t="s">
        <v>79</v>
      </c>
      <c r="R142" s="357" t="s">
        <v>79</v>
      </c>
      <c r="S142" s="359">
        <v>3</v>
      </c>
      <c r="T142" s="359">
        <v>6</v>
      </c>
      <c r="U142" s="360">
        <v>1</v>
      </c>
      <c r="V142" s="361">
        <v>5</v>
      </c>
    </row>
    <row r="143" spans="10:22" ht="19.5" thickBot="1" x14ac:dyDescent="0.35">
      <c r="J143" s="200"/>
      <c r="K143" s="201"/>
      <c r="L143" s="201"/>
      <c r="M143" s="388" t="s">
        <v>92</v>
      </c>
      <c r="N143" s="388"/>
      <c r="O143" s="388"/>
      <c r="P143" s="201"/>
      <c r="Q143" s="201"/>
      <c r="R143" s="201"/>
      <c r="S143" s="201"/>
      <c r="T143" s="201"/>
      <c r="U143" s="201"/>
      <c r="V143" s="202"/>
    </row>
    <row r="144" spans="10:22" ht="18.75" x14ac:dyDescent="0.3">
      <c r="J144" s="487" t="s">
        <v>48</v>
      </c>
      <c r="K144" s="134"/>
      <c r="L144" s="134"/>
      <c r="M144" s="370">
        <v>5</v>
      </c>
      <c r="N144" s="370">
        <v>5</v>
      </c>
      <c r="O144" s="370">
        <v>4</v>
      </c>
      <c r="P144" s="370">
        <v>4</v>
      </c>
      <c r="Q144" s="370">
        <v>3</v>
      </c>
      <c r="R144" s="370">
        <v>3</v>
      </c>
      <c r="S144" s="348">
        <v>2</v>
      </c>
      <c r="T144" s="348">
        <v>2</v>
      </c>
      <c r="U144" s="349">
        <v>1</v>
      </c>
      <c r="V144" s="350">
        <v>1</v>
      </c>
    </row>
    <row r="145" spans="9:23" ht="18.75" x14ac:dyDescent="0.25">
      <c r="J145" s="488" t="s">
        <v>54</v>
      </c>
      <c r="K145" s="134"/>
      <c r="L145" s="49" t="s">
        <v>55</v>
      </c>
      <c r="M145" s="64" t="s">
        <v>56</v>
      </c>
      <c r="N145" s="64" t="s">
        <v>57</v>
      </c>
      <c r="O145" s="64" t="s">
        <v>56</v>
      </c>
      <c r="P145" s="64" t="s">
        <v>57</v>
      </c>
      <c r="Q145" s="63" t="s">
        <v>56</v>
      </c>
      <c r="R145" s="64" t="s">
        <v>57</v>
      </c>
      <c r="S145" s="49" t="s">
        <v>56</v>
      </c>
      <c r="T145" s="50" t="s">
        <v>57</v>
      </c>
      <c r="U145" s="39" t="s">
        <v>56</v>
      </c>
      <c r="V145" s="148" t="s">
        <v>57</v>
      </c>
    </row>
    <row r="146" spans="9:23" ht="16.5" thickBot="1" x14ac:dyDescent="0.3">
      <c r="J146" s="485" t="s">
        <v>98</v>
      </c>
      <c r="K146" s="359"/>
      <c r="L146" s="486">
        <v>1</v>
      </c>
      <c r="M146" s="357" t="s">
        <v>79</v>
      </c>
      <c r="N146" s="357" t="s">
        <v>79</v>
      </c>
      <c r="O146" s="357" t="s">
        <v>79</v>
      </c>
      <c r="P146" s="357" t="s">
        <v>79</v>
      </c>
      <c r="Q146" s="356" t="s">
        <v>79</v>
      </c>
      <c r="R146" s="357" t="s">
        <v>79</v>
      </c>
      <c r="S146" s="359">
        <v>1</v>
      </c>
      <c r="T146" s="489">
        <v>5</v>
      </c>
      <c r="U146" s="360">
        <v>0</v>
      </c>
      <c r="V146" s="361">
        <v>7</v>
      </c>
    </row>
    <row r="147" spans="9:23" ht="19.5" thickBot="1" x14ac:dyDescent="0.35">
      <c r="J147" s="446"/>
      <c r="K147" s="490"/>
      <c r="L147" s="491"/>
      <c r="M147" s="492" t="s">
        <v>871</v>
      </c>
      <c r="N147" s="492"/>
      <c r="O147" s="492"/>
      <c r="P147" s="490"/>
      <c r="Q147" s="490"/>
      <c r="R147" s="491"/>
      <c r="S147" s="490"/>
      <c r="T147" s="490"/>
      <c r="U147" s="490"/>
      <c r="V147" s="493"/>
    </row>
    <row r="148" spans="9:23" ht="15.75" x14ac:dyDescent="0.25">
      <c r="J148" s="502" t="s">
        <v>48</v>
      </c>
      <c r="K148" s="349"/>
      <c r="L148" s="349"/>
      <c r="M148" s="524">
        <v>5</v>
      </c>
      <c r="N148" s="524">
        <v>5</v>
      </c>
      <c r="O148" s="524">
        <v>4</v>
      </c>
      <c r="P148" s="524">
        <v>4</v>
      </c>
      <c r="Q148" s="524">
        <v>3</v>
      </c>
      <c r="R148" s="524">
        <v>3</v>
      </c>
      <c r="S148" s="524">
        <v>2</v>
      </c>
      <c r="T148" s="524">
        <v>2</v>
      </c>
      <c r="U148" s="349">
        <v>1</v>
      </c>
      <c r="V148" s="350">
        <v>1</v>
      </c>
    </row>
    <row r="149" spans="9:23" ht="15.75" x14ac:dyDescent="0.25">
      <c r="J149" s="494" t="s">
        <v>54</v>
      </c>
      <c r="K149" s="39"/>
      <c r="L149" s="39" t="s">
        <v>55</v>
      </c>
      <c r="M149" s="405" t="s">
        <v>56</v>
      </c>
      <c r="N149" s="405" t="s">
        <v>57</v>
      </c>
      <c r="O149" s="405" t="s">
        <v>56</v>
      </c>
      <c r="P149" s="405" t="s">
        <v>57</v>
      </c>
      <c r="Q149" s="405" t="s">
        <v>56</v>
      </c>
      <c r="R149" s="405" t="s">
        <v>57</v>
      </c>
      <c r="S149" s="405" t="s">
        <v>56</v>
      </c>
      <c r="T149" s="405" t="s">
        <v>57</v>
      </c>
      <c r="U149" s="39" t="s">
        <v>56</v>
      </c>
      <c r="V149" s="148" t="s">
        <v>57</v>
      </c>
    </row>
    <row r="150" spans="9:23" ht="16.5" thickBot="1" x14ac:dyDescent="0.3">
      <c r="J150" s="150" t="s">
        <v>101</v>
      </c>
      <c r="K150" s="151"/>
      <c r="L150" s="506">
        <v>1</v>
      </c>
      <c r="M150" s="507" t="s">
        <v>79</v>
      </c>
      <c r="N150" s="507" t="s">
        <v>79</v>
      </c>
      <c r="O150" s="507" t="s">
        <v>79</v>
      </c>
      <c r="P150" s="507" t="s">
        <v>79</v>
      </c>
      <c r="Q150" s="508" t="s">
        <v>79</v>
      </c>
      <c r="R150" s="507" t="s">
        <v>79</v>
      </c>
      <c r="S150" s="508" t="s">
        <v>79</v>
      </c>
      <c r="T150" s="507" t="s">
        <v>79</v>
      </c>
      <c r="U150" s="151">
        <v>3</v>
      </c>
      <c r="V150" s="509">
        <v>5</v>
      </c>
    </row>
    <row r="152" spans="9:23" x14ac:dyDescent="0.25">
      <c r="I152" s="499"/>
      <c r="J152" s="499"/>
      <c r="K152" s="499"/>
      <c r="L152" s="499"/>
      <c r="M152" s="499"/>
      <c r="N152" s="499"/>
      <c r="O152" s="499"/>
      <c r="P152" s="499"/>
      <c r="Q152" s="499"/>
      <c r="R152" s="499"/>
      <c r="S152" s="499"/>
      <c r="T152" s="499"/>
      <c r="U152" s="499"/>
      <c r="V152" s="499"/>
      <c r="W152" s="499"/>
    </row>
    <row r="153" spans="9:23" ht="15.75" thickBot="1" x14ac:dyDescent="0.3"/>
    <row r="154" spans="9:23" ht="19.5" thickBot="1" x14ac:dyDescent="0.35">
      <c r="I154" s="510" t="s">
        <v>102</v>
      </c>
      <c r="J154" s="525" t="s">
        <v>43</v>
      </c>
      <c r="K154" s="526">
        <v>12</v>
      </c>
      <c r="L154" s="526" t="s">
        <v>44</v>
      </c>
      <c r="M154" s="526">
        <v>12</v>
      </c>
      <c r="N154" s="527"/>
      <c r="O154" s="527"/>
      <c r="P154" s="527"/>
      <c r="Q154" s="527"/>
      <c r="R154" s="527"/>
      <c r="S154" s="527"/>
      <c r="T154" s="603" t="s">
        <v>883</v>
      </c>
      <c r="U154" s="604"/>
      <c r="V154" s="528">
        <v>792</v>
      </c>
    </row>
    <row r="155" spans="9:23" ht="19.5" thickBot="1" x14ac:dyDescent="0.35">
      <c r="I155" s="511" t="s">
        <v>260</v>
      </c>
      <c r="J155" s="28"/>
      <c r="K155" s="29"/>
      <c r="L155" s="29"/>
      <c r="M155" s="339" t="s">
        <v>47</v>
      </c>
      <c r="N155" s="339"/>
      <c r="O155" s="339"/>
      <c r="P155" s="29"/>
      <c r="Q155" s="29"/>
      <c r="R155" s="29"/>
      <c r="S155" s="340"/>
      <c r="T155" s="29"/>
      <c r="U155" s="29"/>
      <c r="V155" s="30"/>
    </row>
    <row r="156" spans="9:23" ht="18.75" x14ac:dyDescent="0.3">
      <c r="J156" s="459" t="s">
        <v>48</v>
      </c>
      <c r="K156" s="352"/>
      <c r="L156" s="352"/>
      <c r="M156" s="345">
        <v>5</v>
      </c>
      <c r="N156" s="345">
        <v>5</v>
      </c>
      <c r="O156" s="346">
        <v>4</v>
      </c>
      <c r="P156" s="346">
        <v>4</v>
      </c>
      <c r="Q156" s="347">
        <v>3</v>
      </c>
      <c r="R156" s="347">
        <v>3</v>
      </c>
      <c r="S156" s="348">
        <v>2</v>
      </c>
      <c r="T156" s="348">
        <v>2</v>
      </c>
      <c r="U156" s="349">
        <v>1</v>
      </c>
      <c r="V156" s="350">
        <v>1</v>
      </c>
    </row>
    <row r="157" spans="9:23" ht="18.75" x14ac:dyDescent="0.25">
      <c r="J157" s="461" t="s">
        <v>54</v>
      </c>
      <c r="K157" s="352"/>
      <c r="L157" s="45" t="s">
        <v>55</v>
      </c>
      <c r="M157" s="45" t="s">
        <v>56</v>
      </c>
      <c r="N157" s="45" t="s">
        <v>57</v>
      </c>
      <c r="O157" s="46" t="s">
        <v>56</v>
      </c>
      <c r="P157" s="46" t="s">
        <v>57</v>
      </c>
      <c r="Q157" s="47" t="s">
        <v>56</v>
      </c>
      <c r="R157" s="48" t="s">
        <v>57</v>
      </c>
      <c r="S157" s="49" t="s">
        <v>56</v>
      </c>
      <c r="T157" s="50" t="s">
        <v>57</v>
      </c>
      <c r="U157" s="39" t="s">
        <v>56</v>
      </c>
      <c r="V157" s="148" t="s">
        <v>57</v>
      </c>
    </row>
    <row r="158" spans="9:23" ht="15.75" x14ac:dyDescent="0.25">
      <c r="J158" s="54" t="s">
        <v>61</v>
      </c>
      <c r="K158" s="45" t="s">
        <v>62</v>
      </c>
      <c r="L158" s="468">
        <v>1.5151515151515152E-2</v>
      </c>
      <c r="M158" s="45">
        <v>1</v>
      </c>
      <c r="N158" s="45">
        <v>1</v>
      </c>
      <c r="O158" s="46">
        <v>0</v>
      </c>
      <c r="P158" s="46">
        <v>0</v>
      </c>
      <c r="Q158" s="47">
        <v>0</v>
      </c>
      <c r="R158" s="47">
        <v>0</v>
      </c>
      <c r="S158" s="49">
        <v>9</v>
      </c>
      <c r="T158" s="49">
        <v>10</v>
      </c>
      <c r="U158" s="39">
        <v>0</v>
      </c>
      <c r="V158" s="148">
        <v>2</v>
      </c>
    </row>
    <row r="159" spans="9:23" ht="15.75" x14ac:dyDescent="0.25">
      <c r="J159" s="84" t="s">
        <v>61</v>
      </c>
      <c r="K159" s="46" t="s">
        <v>62</v>
      </c>
      <c r="L159" s="478">
        <v>0.54545454545454541</v>
      </c>
      <c r="M159" s="64" t="s">
        <v>79</v>
      </c>
      <c r="N159" s="64" t="s">
        <v>79</v>
      </c>
      <c r="O159" s="46">
        <v>1</v>
      </c>
      <c r="P159" s="46">
        <v>1</v>
      </c>
      <c r="Q159" s="47">
        <v>1</v>
      </c>
      <c r="R159" s="47">
        <v>4</v>
      </c>
      <c r="S159" s="49">
        <v>2</v>
      </c>
      <c r="T159" s="49">
        <v>8</v>
      </c>
      <c r="U159" s="39">
        <v>1</v>
      </c>
      <c r="V159" s="148">
        <v>5</v>
      </c>
    </row>
    <row r="160" spans="9:23" ht="16.5" thickBot="1" x14ac:dyDescent="0.3">
      <c r="J160" s="480" t="s">
        <v>61</v>
      </c>
      <c r="K160" s="358" t="s">
        <v>62</v>
      </c>
      <c r="L160" s="479">
        <v>1</v>
      </c>
      <c r="M160" s="357" t="s">
        <v>79</v>
      </c>
      <c r="N160" s="357" t="s">
        <v>79</v>
      </c>
      <c r="O160" s="357" t="s">
        <v>79</v>
      </c>
      <c r="P160" s="357" t="s">
        <v>79</v>
      </c>
      <c r="Q160" s="358">
        <v>3</v>
      </c>
      <c r="R160" s="358">
        <v>6</v>
      </c>
      <c r="S160" s="359">
        <v>1</v>
      </c>
      <c r="T160" s="359">
        <v>8</v>
      </c>
      <c r="U160" s="360">
        <v>0</v>
      </c>
      <c r="V160" s="361">
        <v>5</v>
      </c>
    </row>
    <row r="161" spans="10:22" ht="19.5" thickBot="1" x14ac:dyDescent="0.35">
      <c r="J161" s="185"/>
      <c r="K161" s="186"/>
      <c r="L161" s="186"/>
      <c r="M161" s="364" t="s">
        <v>863</v>
      </c>
      <c r="N161" s="364"/>
      <c r="O161" s="364"/>
      <c r="P161" s="186"/>
      <c r="Q161" s="186"/>
      <c r="R161" s="186"/>
      <c r="S161" s="186"/>
      <c r="T161" s="186"/>
      <c r="U161" s="186"/>
      <c r="V161" s="187"/>
    </row>
    <row r="162" spans="10:22" ht="18.75" x14ac:dyDescent="0.3">
      <c r="J162" s="476" t="s">
        <v>48</v>
      </c>
      <c r="K162" s="82"/>
      <c r="L162" s="82"/>
      <c r="M162" s="370">
        <v>5</v>
      </c>
      <c r="N162" s="370">
        <v>5</v>
      </c>
      <c r="O162" s="346">
        <v>4</v>
      </c>
      <c r="P162" s="346">
        <v>4</v>
      </c>
      <c r="Q162" s="347">
        <v>3</v>
      </c>
      <c r="R162" s="347">
        <v>3</v>
      </c>
      <c r="S162" s="348">
        <v>2</v>
      </c>
      <c r="T162" s="348">
        <v>2</v>
      </c>
      <c r="U162" s="349">
        <v>1</v>
      </c>
      <c r="V162" s="350">
        <v>1</v>
      </c>
    </row>
    <row r="163" spans="10:22" ht="18.75" x14ac:dyDescent="0.25">
      <c r="J163" s="477" t="s">
        <v>54</v>
      </c>
      <c r="K163" s="82"/>
      <c r="L163" s="46" t="s">
        <v>55</v>
      </c>
      <c r="M163" s="64" t="s">
        <v>56</v>
      </c>
      <c r="N163" s="64" t="s">
        <v>57</v>
      </c>
      <c r="O163" s="46" t="s">
        <v>56</v>
      </c>
      <c r="P163" s="46" t="s">
        <v>57</v>
      </c>
      <c r="Q163" s="47" t="s">
        <v>56</v>
      </c>
      <c r="R163" s="48" t="s">
        <v>57</v>
      </c>
      <c r="S163" s="49" t="s">
        <v>56</v>
      </c>
      <c r="T163" s="50" t="s">
        <v>57</v>
      </c>
      <c r="U163" s="39" t="s">
        <v>56</v>
      </c>
      <c r="V163" s="148" t="s">
        <v>57</v>
      </c>
    </row>
    <row r="164" spans="10:22" ht="15.75" x14ac:dyDescent="0.25">
      <c r="J164" s="84" t="s">
        <v>83</v>
      </c>
      <c r="K164" s="46" t="s">
        <v>62</v>
      </c>
      <c r="L164" s="478">
        <v>0.12121212121212122</v>
      </c>
      <c r="M164" s="64" t="s">
        <v>79</v>
      </c>
      <c r="N164" s="64" t="s">
        <v>79</v>
      </c>
      <c r="O164" s="46">
        <v>1</v>
      </c>
      <c r="P164" s="46">
        <v>1</v>
      </c>
      <c r="Q164" s="47">
        <v>0</v>
      </c>
      <c r="R164" s="47">
        <v>0</v>
      </c>
      <c r="S164" s="49">
        <v>5</v>
      </c>
      <c r="T164" s="49">
        <v>6</v>
      </c>
      <c r="U164" s="39">
        <v>4</v>
      </c>
      <c r="V164" s="148">
        <v>6</v>
      </c>
    </row>
    <row r="165" spans="10:22" ht="16.5" thickBot="1" x14ac:dyDescent="0.3">
      <c r="J165" s="480" t="s">
        <v>83</v>
      </c>
      <c r="K165" s="358" t="s">
        <v>62</v>
      </c>
      <c r="L165" s="481">
        <v>1</v>
      </c>
      <c r="M165" s="357" t="s">
        <v>79</v>
      </c>
      <c r="N165" s="357" t="s">
        <v>79</v>
      </c>
      <c r="O165" s="357" t="s">
        <v>79</v>
      </c>
      <c r="P165" s="357" t="s">
        <v>79</v>
      </c>
      <c r="Q165" s="473">
        <v>1</v>
      </c>
      <c r="R165" s="473">
        <v>3</v>
      </c>
      <c r="S165" s="359">
        <v>2</v>
      </c>
      <c r="T165" s="359">
        <v>8</v>
      </c>
      <c r="U165" s="360">
        <v>1</v>
      </c>
      <c r="V165" s="361">
        <v>7</v>
      </c>
    </row>
    <row r="166" spans="10:22" ht="19.5" thickBot="1" x14ac:dyDescent="0.35">
      <c r="J166" s="191"/>
      <c r="K166" s="383"/>
      <c r="L166" s="383"/>
      <c r="M166" s="384" t="s">
        <v>85</v>
      </c>
      <c r="N166" s="384"/>
      <c r="O166" s="384"/>
      <c r="P166" s="192"/>
      <c r="Q166" s="192"/>
      <c r="R166" s="192"/>
      <c r="S166" s="192"/>
      <c r="T166" s="192"/>
      <c r="U166" s="192"/>
      <c r="V166" s="193"/>
    </row>
    <row r="167" spans="10:22" ht="18.75" x14ac:dyDescent="0.3">
      <c r="J167" s="482" t="s">
        <v>48</v>
      </c>
      <c r="K167" s="102"/>
      <c r="L167" s="102"/>
      <c r="M167" s="370">
        <v>5</v>
      </c>
      <c r="N167" s="370">
        <v>5</v>
      </c>
      <c r="O167" s="370">
        <v>4</v>
      </c>
      <c r="P167" s="370">
        <v>4</v>
      </c>
      <c r="Q167" s="347">
        <v>3</v>
      </c>
      <c r="R167" s="347">
        <v>3</v>
      </c>
      <c r="S167" s="348">
        <v>2</v>
      </c>
      <c r="T167" s="348">
        <v>2</v>
      </c>
      <c r="U167" s="349">
        <v>1</v>
      </c>
      <c r="V167" s="350">
        <v>1</v>
      </c>
    </row>
    <row r="168" spans="10:22" ht="18.75" x14ac:dyDescent="0.25">
      <c r="J168" s="483" t="s">
        <v>54</v>
      </c>
      <c r="K168" s="102"/>
      <c r="L168" s="48" t="s">
        <v>55</v>
      </c>
      <c r="M168" s="64" t="s">
        <v>56</v>
      </c>
      <c r="N168" s="64" t="s">
        <v>57</v>
      </c>
      <c r="O168" s="64" t="s">
        <v>56</v>
      </c>
      <c r="P168" s="64" t="s">
        <v>57</v>
      </c>
      <c r="Q168" s="47" t="s">
        <v>56</v>
      </c>
      <c r="R168" s="48" t="s">
        <v>57</v>
      </c>
      <c r="S168" s="49" t="s">
        <v>56</v>
      </c>
      <c r="T168" s="50" t="s">
        <v>57</v>
      </c>
      <c r="U168" s="39" t="s">
        <v>56</v>
      </c>
      <c r="V168" s="148" t="s">
        <v>57</v>
      </c>
    </row>
    <row r="169" spans="10:22" ht="15.75" x14ac:dyDescent="0.25">
      <c r="J169" s="106" t="s">
        <v>88</v>
      </c>
      <c r="K169" s="48" t="s">
        <v>62</v>
      </c>
      <c r="L169" s="484">
        <v>0.54545454545454541</v>
      </c>
      <c r="M169" s="64" t="s">
        <v>79</v>
      </c>
      <c r="N169" s="64" t="s">
        <v>79</v>
      </c>
      <c r="O169" s="64" t="s">
        <v>79</v>
      </c>
      <c r="P169" s="64" t="s">
        <v>79</v>
      </c>
      <c r="Q169" s="47">
        <v>1</v>
      </c>
      <c r="R169" s="47">
        <v>1</v>
      </c>
      <c r="S169" s="49">
        <v>2</v>
      </c>
      <c r="T169" s="49">
        <v>3</v>
      </c>
      <c r="U169" s="39">
        <v>6</v>
      </c>
      <c r="V169" s="148">
        <v>8</v>
      </c>
    </row>
    <row r="170" spans="10:22" ht="16.5" thickBot="1" x14ac:dyDescent="0.3">
      <c r="J170" s="485" t="s">
        <v>88</v>
      </c>
      <c r="K170" s="359" t="s">
        <v>62</v>
      </c>
      <c r="L170" s="486">
        <v>1</v>
      </c>
      <c r="M170" s="357" t="s">
        <v>79</v>
      </c>
      <c r="N170" s="357" t="s">
        <v>79</v>
      </c>
      <c r="O170" s="357" t="s">
        <v>79</v>
      </c>
      <c r="P170" s="357" t="s">
        <v>79</v>
      </c>
      <c r="Q170" s="357" t="s">
        <v>79</v>
      </c>
      <c r="R170" s="357" t="s">
        <v>79</v>
      </c>
      <c r="S170" s="359">
        <v>4</v>
      </c>
      <c r="T170" s="359">
        <v>6</v>
      </c>
      <c r="U170" s="360">
        <v>3</v>
      </c>
      <c r="V170" s="361">
        <v>7</v>
      </c>
    </row>
    <row r="171" spans="10:22" ht="19.5" thickBot="1" x14ac:dyDescent="0.35">
      <c r="J171" s="200"/>
      <c r="K171" s="201"/>
      <c r="L171" s="201"/>
      <c r="M171" s="388" t="s">
        <v>92</v>
      </c>
      <c r="N171" s="388"/>
      <c r="O171" s="388"/>
      <c r="P171" s="201"/>
      <c r="Q171" s="201"/>
      <c r="R171" s="201"/>
      <c r="S171" s="201"/>
      <c r="T171" s="201"/>
      <c r="U171" s="201"/>
      <c r="V171" s="202"/>
    </row>
    <row r="172" spans="10:22" ht="18.75" x14ac:dyDescent="0.3">
      <c r="J172" s="487" t="s">
        <v>48</v>
      </c>
      <c r="K172" s="134"/>
      <c r="L172" s="134"/>
      <c r="M172" s="370">
        <v>5</v>
      </c>
      <c r="N172" s="370">
        <v>5</v>
      </c>
      <c r="O172" s="370">
        <v>4</v>
      </c>
      <c r="P172" s="370">
        <v>4</v>
      </c>
      <c r="Q172" s="370">
        <v>3</v>
      </c>
      <c r="R172" s="370">
        <v>3</v>
      </c>
      <c r="S172" s="348">
        <v>2</v>
      </c>
      <c r="T172" s="348">
        <v>2</v>
      </c>
      <c r="U172" s="349">
        <v>1</v>
      </c>
      <c r="V172" s="350">
        <v>1</v>
      </c>
    </row>
    <row r="173" spans="10:22" ht="18.75" x14ac:dyDescent="0.25">
      <c r="J173" s="488" t="s">
        <v>54</v>
      </c>
      <c r="K173" s="134"/>
      <c r="L173" s="49" t="s">
        <v>55</v>
      </c>
      <c r="M173" s="64" t="s">
        <v>56</v>
      </c>
      <c r="N173" s="64" t="s">
        <v>57</v>
      </c>
      <c r="O173" s="64" t="s">
        <v>56</v>
      </c>
      <c r="P173" s="64" t="s">
        <v>57</v>
      </c>
      <c r="Q173" s="63" t="s">
        <v>56</v>
      </c>
      <c r="R173" s="64" t="s">
        <v>57</v>
      </c>
      <c r="S173" s="49" t="s">
        <v>56</v>
      </c>
      <c r="T173" s="50" t="s">
        <v>57</v>
      </c>
      <c r="U173" s="39" t="s">
        <v>56</v>
      </c>
      <c r="V173" s="148" t="s">
        <v>57</v>
      </c>
    </row>
    <row r="174" spans="10:22" ht="15.75" x14ac:dyDescent="0.25">
      <c r="J174" s="380" t="s">
        <v>98</v>
      </c>
      <c r="K174" s="49" t="s">
        <v>62</v>
      </c>
      <c r="L174" s="392">
        <v>0.98484848484848486</v>
      </c>
      <c r="M174" s="64" t="s">
        <v>79</v>
      </c>
      <c r="N174" s="64" t="s">
        <v>79</v>
      </c>
      <c r="O174" s="64" t="s">
        <v>79</v>
      </c>
      <c r="P174" s="64" t="s">
        <v>79</v>
      </c>
      <c r="Q174" s="63" t="s">
        <v>79</v>
      </c>
      <c r="R174" s="64" t="s">
        <v>79</v>
      </c>
      <c r="S174" s="49">
        <v>1</v>
      </c>
      <c r="T174" s="50">
        <v>2</v>
      </c>
      <c r="U174" s="39">
        <v>6</v>
      </c>
      <c r="V174" s="148">
        <v>8</v>
      </c>
    </row>
    <row r="175" spans="10:22" ht="16.5" thickBot="1" x14ac:dyDescent="0.3">
      <c r="J175" s="485" t="s">
        <v>98</v>
      </c>
      <c r="K175" s="359" t="s">
        <v>62</v>
      </c>
      <c r="L175" s="515">
        <v>1</v>
      </c>
      <c r="M175" s="357" t="s">
        <v>79</v>
      </c>
      <c r="N175" s="357" t="s">
        <v>79</v>
      </c>
      <c r="O175" s="357" t="s">
        <v>79</v>
      </c>
      <c r="P175" s="357" t="s">
        <v>79</v>
      </c>
      <c r="Q175" s="356" t="s">
        <v>79</v>
      </c>
      <c r="R175" s="357" t="s">
        <v>79</v>
      </c>
      <c r="S175" s="356" t="s">
        <v>79</v>
      </c>
      <c r="T175" s="357" t="s">
        <v>79</v>
      </c>
      <c r="U175" s="360">
        <v>10</v>
      </c>
      <c r="V175" s="361">
        <v>10</v>
      </c>
    </row>
    <row r="176" spans="10:22" ht="19.5" thickBot="1" x14ac:dyDescent="0.35">
      <c r="J176" s="446"/>
      <c r="K176" s="490"/>
      <c r="L176" s="491"/>
      <c r="M176" s="492" t="s">
        <v>871</v>
      </c>
      <c r="N176" s="492"/>
      <c r="O176" s="492"/>
      <c r="P176" s="490"/>
      <c r="Q176" s="490"/>
      <c r="R176" s="491"/>
      <c r="S176" s="490"/>
      <c r="T176" s="490"/>
      <c r="U176" s="490"/>
      <c r="V176" s="493"/>
    </row>
    <row r="177" spans="9:23" ht="15.75" x14ac:dyDescent="0.25">
      <c r="J177" s="502" t="s">
        <v>48</v>
      </c>
      <c r="K177" s="503"/>
      <c r="L177" s="503"/>
      <c r="M177" s="504">
        <v>5</v>
      </c>
      <c r="N177" s="504">
        <v>5</v>
      </c>
      <c r="O177" s="504">
        <v>4</v>
      </c>
      <c r="P177" s="504">
        <v>4</v>
      </c>
      <c r="Q177" s="504">
        <v>3</v>
      </c>
      <c r="R177" s="504">
        <v>3</v>
      </c>
      <c r="S177" s="504">
        <v>2</v>
      </c>
      <c r="T177" s="504">
        <v>2</v>
      </c>
      <c r="U177" s="503">
        <v>1</v>
      </c>
      <c r="V177" s="505">
        <v>1</v>
      </c>
    </row>
    <row r="178" spans="9:23" ht="15.75" x14ac:dyDescent="0.25">
      <c r="J178" s="494" t="s">
        <v>54</v>
      </c>
      <c r="K178" s="414"/>
      <c r="L178" s="414" t="s">
        <v>55</v>
      </c>
      <c r="M178" s="413" t="s">
        <v>56</v>
      </c>
      <c r="N178" s="413" t="s">
        <v>57</v>
      </c>
      <c r="O178" s="413" t="s">
        <v>56</v>
      </c>
      <c r="P178" s="413" t="s">
        <v>57</v>
      </c>
      <c r="Q178" s="413" t="s">
        <v>56</v>
      </c>
      <c r="R178" s="413" t="s">
        <v>57</v>
      </c>
      <c r="S178" s="413" t="s">
        <v>56</v>
      </c>
      <c r="T178" s="413" t="s">
        <v>57</v>
      </c>
      <c r="U178" s="414" t="s">
        <v>56</v>
      </c>
      <c r="V178" s="415" t="s">
        <v>57</v>
      </c>
    </row>
    <row r="179" spans="9:23" ht="16.5" thickBot="1" x14ac:dyDescent="0.3">
      <c r="J179" s="150" t="s">
        <v>101</v>
      </c>
      <c r="K179" s="151"/>
      <c r="L179" s="506">
        <v>1</v>
      </c>
      <c r="M179" s="507" t="s">
        <v>79</v>
      </c>
      <c r="N179" s="507" t="s">
        <v>79</v>
      </c>
      <c r="O179" s="507" t="s">
        <v>79</v>
      </c>
      <c r="P179" s="507" t="s">
        <v>79</v>
      </c>
      <c r="Q179" s="508" t="s">
        <v>79</v>
      </c>
      <c r="R179" s="507" t="s">
        <v>79</v>
      </c>
      <c r="S179" s="508" t="s">
        <v>79</v>
      </c>
      <c r="T179" s="507" t="s">
        <v>79</v>
      </c>
      <c r="U179" s="151">
        <v>5</v>
      </c>
      <c r="V179" s="509">
        <v>5</v>
      </c>
    </row>
    <row r="182" spans="9:23" x14ac:dyDescent="0.25">
      <c r="I182" s="499"/>
      <c r="J182" s="499"/>
      <c r="K182" s="499"/>
      <c r="L182" s="499"/>
      <c r="M182" s="499"/>
      <c r="N182" s="499"/>
      <c r="O182" s="499"/>
      <c r="P182" s="499"/>
      <c r="Q182" s="499"/>
      <c r="R182" s="499"/>
      <c r="S182" s="499"/>
      <c r="T182" s="499"/>
      <c r="U182" s="499"/>
      <c r="V182" s="499"/>
      <c r="W182" s="499"/>
    </row>
    <row r="183" spans="9:23" ht="15.75" thickBot="1" x14ac:dyDescent="0.3"/>
    <row r="184" spans="9:23" ht="19.5" thickBot="1" x14ac:dyDescent="0.35">
      <c r="I184" s="510" t="s">
        <v>102</v>
      </c>
      <c r="J184" s="525" t="s">
        <v>43</v>
      </c>
      <c r="K184" s="526">
        <v>13</v>
      </c>
      <c r="L184" s="526" t="s">
        <v>44</v>
      </c>
      <c r="M184" s="526">
        <v>16</v>
      </c>
      <c r="N184" s="527"/>
      <c r="O184" s="527"/>
      <c r="P184" s="527"/>
      <c r="Q184" s="527"/>
      <c r="R184" s="527"/>
      <c r="S184" s="527"/>
      <c r="T184" s="603" t="s">
        <v>883</v>
      </c>
      <c r="U184" s="605"/>
      <c r="V184" s="528">
        <v>1287</v>
      </c>
    </row>
    <row r="185" spans="9:23" ht="19.5" thickBot="1" x14ac:dyDescent="0.35">
      <c r="I185" s="511" t="s">
        <v>261</v>
      </c>
      <c r="J185" s="28"/>
      <c r="K185" s="29"/>
      <c r="L185" s="29"/>
      <c r="M185" s="339" t="s">
        <v>47</v>
      </c>
      <c r="N185" s="339"/>
      <c r="O185" s="339"/>
      <c r="P185" s="29"/>
      <c r="Q185" s="29"/>
      <c r="R185" s="29"/>
      <c r="S185" s="340"/>
      <c r="T185" s="29"/>
      <c r="U185" s="29"/>
      <c r="V185" s="30"/>
    </row>
    <row r="186" spans="9:23" ht="18.75" x14ac:dyDescent="0.3">
      <c r="J186" s="459" t="s">
        <v>48</v>
      </c>
      <c r="K186" s="352"/>
      <c r="L186" s="352"/>
      <c r="M186" s="345">
        <v>5</v>
      </c>
      <c r="N186" s="345">
        <v>5</v>
      </c>
      <c r="O186" s="346">
        <v>4</v>
      </c>
      <c r="P186" s="346">
        <v>4</v>
      </c>
      <c r="Q186" s="347">
        <v>3</v>
      </c>
      <c r="R186" s="347">
        <v>3</v>
      </c>
      <c r="S186" s="348">
        <v>2</v>
      </c>
      <c r="T186" s="348">
        <v>2</v>
      </c>
      <c r="U186" s="349">
        <v>1</v>
      </c>
      <c r="V186" s="350">
        <v>1</v>
      </c>
    </row>
    <row r="187" spans="9:23" ht="18.75" x14ac:dyDescent="0.25">
      <c r="J187" s="461" t="s">
        <v>54</v>
      </c>
      <c r="K187" s="352"/>
      <c r="L187" s="45" t="s">
        <v>55</v>
      </c>
      <c r="M187" s="45" t="s">
        <v>56</v>
      </c>
      <c r="N187" s="45" t="s">
        <v>57</v>
      </c>
      <c r="O187" s="46" t="s">
        <v>56</v>
      </c>
      <c r="P187" s="46" t="s">
        <v>57</v>
      </c>
      <c r="Q187" s="47" t="s">
        <v>56</v>
      </c>
      <c r="R187" s="48" t="s">
        <v>57</v>
      </c>
      <c r="S187" s="49" t="s">
        <v>56</v>
      </c>
      <c r="T187" s="50" t="s">
        <v>57</v>
      </c>
      <c r="U187" s="39" t="s">
        <v>56</v>
      </c>
      <c r="V187" s="148" t="s">
        <v>57</v>
      </c>
    </row>
    <row r="188" spans="9:23" ht="15.75" x14ac:dyDescent="0.25">
      <c r="J188" s="54" t="s">
        <v>61</v>
      </c>
      <c r="K188" s="45" t="s">
        <v>62</v>
      </c>
      <c r="L188" s="468">
        <v>1.2432012432012432E-2</v>
      </c>
      <c r="M188" s="45">
        <v>1</v>
      </c>
      <c r="N188" s="45">
        <v>1</v>
      </c>
      <c r="O188" s="46">
        <v>0</v>
      </c>
      <c r="P188" s="46">
        <v>0</v>
      </c>
      <c r="Q188" s="47">
        <v>0</v>
      </c>
      <c r="R188" s="47">
        <v>2</v>
      </c>
      <c r="S188" s="49">
        <v>7</v>
      </c>
      <c r="T188" s="49">
        <v>11</v>
      </c>
      <c r="U188" s="39">
        <v>3</v>
      </c>
      <c r="V188" s="148">
        <v>6</v>
      </c>
    </row>
    <row r="189" spans="9:23" ht="15.75" x14ac:dyDescent="0.25">
      <c r="J189" s="84" t="s">
        <v>61</v>
      </c>
      <c r="K189" s="46" t="s">
        <v>62</v>
      </c>
      <c r="L189" s="478">
        <v>0.48484848484848486</v>
      </c>
      <c r="M189" s="64" t="s">
        <v>79</v>
      </c>
      <c r="N189" s="64" t="s">
        <v>79</v>
      </c>
      <c r="O189" s="46">
        <v>1</v>
      </c>
      <c r="P189" s="46">
        <v>2</v>
      </c>
      <c r="Q189" s="47">
        <v>0</v>
      </c>
      <c r="R189" s="47">
        <v>6</v>
      </c>
      <c r="S189" s="49">
        <v>2</v>
      </c>
      <c r="T189" s="49">
        <v>12</v>
      </c>
      <c r="U189" s="39">
        <v>1</v>
      </c>
      <c r="V189" s="148">
        <v>8</v>
      </c>
    </row>
    <row r="190" spans="9:23" ht="16.5" thickBot="1" x14ac:dyDescent="0.3">
      <c r="J190" s="480" t="s">
        <v>61</v>
      </c>
      <c r="K190" s="358" t="s">
        <v>62</v>
      </c>
      <c r="L190" s="479">
        <v>1</v>
      </c>
      <c r="M190" s="357" t="s">
        <v>79</v>
      </c>
      <c r="N190" s="357" t="s">
        <v>79</v>
      </c>
      <c r="O190" s="357" t="s">
        <v>79</v>
      </c>
      <c r="P190" s="357" t="s">
        <v>79</v>
      </c>
      <c r="Q190" s="358">
        <v>3</v>
      </c>
      <c r="R190" s="358">
        <v>7</v>
      </c>
      <c r="S190" s="359">
        <v>2</v>
      </c>
      <c r="T190" s="359">
        <v>11</v>
      </c>
      <c r="U190" s="360">
        <v>0</v>
      </c>
      <c r="V190" s="361">
        <v>8</v>
      </c>
    </row>
    <row r="191" spans="9:23" ht="19.5" thickBot="1" x14ac:dyDescent="0.35">
      <c r="J191" s="185"/>
      <c r="K191" s="186"/>
      <c r="L191" s="186"/>
      <c r="M191" s="364" t="s">
        <v>863</v>
      </c>
      <c r="N191" s="364"/>
      <c r="O191" s="364"/>
      <c r="P191" s="186"/>
      <c r="Q191" s="186"/>
      <c r="R191" s="186"/>
      <c r="S191" s="186"/>
      <c r="T191" s="186"/>
      <c r="U191" s="186"/>
      <c r="V191" s="187"/>
    </row>
    <row r="192" spans="9:23" ht="18.75" x14ac:dyDescent="0.3">
      <c r="J192" s="476" t="s">
        <v>48</v>
      </c>
      <c r="K192" s="82"/>
      <c r="L192" s="82"/>
      <c r="M192" s="370">
        <v>5</v>
      </c>
      <c r="N192" s="370">
        <v>5</v>
      </c>
      <c r="O192" s="346">
        <v>4</v>
      </c>
      <c r="P192" s="346">
        <v>4</v>
      </c>
      <c r="Q192" s="347">
        <v>3</v>
      </c>
      <c r="R192" s="347">
        <v>3</v>
      </c>
      <c r="S192" s="348">
        <v>2</v>
      </c>
      <c r="T192" s="348">
        <v>2</v>
      </c>
      <c r="U192" s="349">
        <v>1</v>
      </c>
      <c r="V192" s="350">
        <v>1</v>
      </c>
    </row>
    <row r="193" spans="10:22" ht="18.75" x14ac:dyDescent="0.25">
      <c r="J193" s="477" t="s">
        <v>54</v>
      </c>
      <c r="K193" s="82"/>
      <c r="L193" s="46" t="s">
        <v>55</v>
      </c>
      <c r="M193" s="64" t="s">
        <v>56</v>
      </c>
      <c r="N193" s="64" t="s">
        <v>57</v>
      </c>
      <c r="O193" s="46" t="s">
        <v>56</v>
      </c>
      <c r="P193" s="46" t="s">
        <v>57</v>
      </c>
      <c r="Q193" s="47" t="s">
        <v>56</v>
      </c>
      <c r="R193" s="48" t="s">
        <v>57</v>
      </c>
      <c r="S193" s="49" t="s">
        <v>56</v>
      </c>
      <c r="T193" s="50" t="s">
        <v>57</v>
      </c>
      <c r="U193" s="39" t="s">
        <v>56</v>
      </c>
      <c r="V193" s="148" t="s">
        <v>57</v>
      </c>
    </row>
    <row r="194" spans="10:22" ht="15.75" x14ac:dyDescent="0.25">
      <c r="J194" s="84" t="s">
        <v>83</v>
      </c>
      <c r="K194" s="46" t="s">
        <v>62</v>
      </c>
      <c r="L194" s="478">
        <v>0.11188811188811189</v>
      </c>
      <c r="M194" s="64" t="s">
        <v>79</v>
      </c>
      <c r="N194" s="64" t="s">
        <v>79</v>
      </c>
      <c r="O194" s="46">
        <v>1</v>
      </c>
      <c r="P194" s="46">
        <v>1</v>
      </c>
      <c r="Q194" s="47">
        <v>0</v>
      </c>
      <c r="R194" s="47">
        <v>2</v>
      </c>
      <c r="S194" s="49">
        <v>3</v>
      </c>
      <c r="T194" s="49">
        <v>8</v>
      </c>
      <c r="U194" s="39">
        <v>4</v>
      </c>
      <c r="V194" s="148">
        <v>11</v>
      </c>
    </row>
    <row r="195" spans="10:22" ht="16.5" thickBot="1" x14ac:dyDescent="0.3">
      <c r="J195" s="480" t="s">
        <v>83</v>
      </c>
      <c r="K195" s="358" t="s">
        <v>62</v>
      </c>
      <c r="L195" s="481">
        <v>1</v>
      </c>
      <c r="M195" s="357" t="s">
        <v>79</v>
      </c>
      <c r="N195" s="357" t="s">
        <v>79</v>
      </c>
      <c r="O195" s="357" t="s">
        <v>79</v>
      </c>
      <c r="P195" s="357" t="s">
        <v>79</v>
      </c>
      <c r="Q195" s="473">
        <v>1</v>
      </c>
      <c r="R195" s="473">
        <v>4</v>
      </c>
      <c r="S195" s="359">
        <v>1</v>
      </c>
      <c r="T195" s="359">
        <v>11</v>
      </c>
      <c r="U195" s="360">
        <v>1</v>
      </c>
      <c r="V195" s="361">
        <v>11</v>
      </c>
    </row>
    <row r="196" spans="10:22" ht="19.5" thickBot="1" x14ac:dyDescent="0.35">
      <c r="J196" s="191"/>
      <c r="K196" s="383"/>
      <c r="L196" s="383"/>
      <c r="M196" s="384" t="s">
        <v>85</v>
      </c>
      <c r="N196" s="384"/>
      <c r="O196" s="384"/>
      <c r="P196" s="192"/>
      <c r="Q196" s="192"/>
      <c r="R196" s="192"/>
      <c r="S196" s="192"/>
      <c r="T196" s="192"/>
      <c r="U196" s="192"/>
      <c r="V196" s="193"/>
    </row>
    <row r="197" spans="10:22" ht="18.75" x14ac:dyDescent="0.3">
      <c r="J197" s="482" t="s">
        <v>48</v>
      </c>
      <c r="K197" s="102"/>
      <c r="L197" s="102"/>
      <c r="M197" s="370">
        <v>5</v>
      </c>
      <c r="N197" s="370">
        <v>5</v>
      </c>
      <c r="O197" s="370">
        <v>4</v>
      </c>
      <c r="P197" s="370">
        <v>4</v>
      </c>
      <c r="Q197" s="347">
        <v>3</v>
      </c>
      <c r="R197" s="347">
        <v>3</v>
      </c>
      <c r="S197" s="348">
        <v>2</v>
      </c>
      <c r="T197" s="348">
        <v>2</v>
      </c>
      <c r="U197" s="349">
        <v>1</v>
      </c>
      <c r="V197" s="350">
        <v>1</v>
      </c>
    </row>
    <row r="198" spans="10:22" ht="18.75" x14ac:dyDescent="0.25">
      <c r="J198" s="483" t="s">
        <v>54</v>
      </c>
      <c r="K198" s="102"/>
      <c r="L198" s="48" t="s">
        <v>55</v>
      </c>
      <c r="M198" s="64" t="s">
        <v>56</v>
      </c>
      <c r="N198" s="64" t="s">
        <v>57</v>
      </c>
      <c r="O198" s="64" t="s">
        <v>56</v>
      </c>
      <c r="P198" s="64" t="s">
        <v>57</v>
      </c>
      <c r="Q198" s="47" t="s">
        <v>56</v>
      </c>
      <c r="R198" s="48" t="s">
        <v>57</v>
      </c>
      <c r="S198" s="49" t="s">
        <v>56</v>
      </c>
      <c r="T198" s="50" t="s">
        <v>57</v>
      </c>
      <c r="U198" s="39" t="s">
        <v>56</v>
      </c>
      <c r="V198" s="148" t="s">
        <v>57</v>
      </c>
    </row>
    <row r="199" spans="10:22" ht="15.75" x14ac:dyDescent="0.25">
      <c r="J199" s="106" t="s">
        <v>88</v>
      </c>
      <c r="K199" s="48" t="s">
        <v>62</v>
      </c>
      <c r="L199" s="484">
        <v>0.53146853146853146</v>
      </c>
      <c r="M199" s="64" t="s">
        <v>79</v>
      </c>
      <c r="N199" s="64" t="s">
        <v>79</v>
      </c>
      <c r="O199" s="64" t="s">
        <v>79</v>
      </c>
      <c r="P199" s="64" t="s">
        <v>79</v>
      </c>
      <c r="Q199" s="47">
        <v>1</v>
      </c>
      <c r="R199" s="47">
        <v>2</v>
      </c>
      <c r="S199" s="49">
        <v>1</v>
      </c>
      <c r="T199" s="49">
        <v>5</v>
      </c>
      <c r="U199" s="39">
        <v>5</v>
      </c>
      <c r="V199" s="148">
        <v>13</v>
      </c>
    </row>
    <row r="200" spans="10:22" ht="16.5" thickBot="1" x14ac:dyDescent="0.3">
      <c r="J200" s="485" t="s">
        <v>88</v>
      </c>
      <c r="K200" s="359" t="s">
        <v>62</v>
      </c>
      <c r="L200" s="486">
        <v>1</v>
      </c>
      <c r="M200" s="357" t="s">
        <v>79</v>
      </c>
      <c r="N200" s="357" t="s">
        <v>79</v>
      </c>
      <c r="O200" s="357" t="s">
        <v>79</v>
      </c>
      <c r="P200" s="357" t="s">
        <v>79</v>
      </c>
      <c r="Q200" s="357" t="s">
        <v>79</v>
      </c>
      <c r="R200" s="357" t="s">
        <v>79</v>
      </c>
      <c r="S200" s="359">
        <v>4</v>
      </c>
      <c r="T200" s="359">
        <v>8</v>
      </c>
      <c r="U200" s="360">
        <v>3</v>
      </c>
      <c r="V200" s="361">
        <v>10</v>
      </c>
    </row>
    <row r="201" spans="10:22" ht="19.5" thickBot="1" x14ac:dyDescent="0.35">
      <c r="J201" s="200"/>
      <c r="K201" s="201"/>
      <c r="L201" s="201"/>
      <c r="M201" s="388" t="s">
        <v>92</v>
      </c>
      <c r="N201" s="388"/>
      <c r="O201" s="388"/>
      <c r="P201" s="201"/>
      <c r="Q201" s="201"/>
      <c r="R201" s="201"/>
      <c r="S201" s="201"/>
      <c r="T201" s="201"/>
      <c r="U201" s="201"/>
      <c r="V201" s="202"/>
    </row>
    <row r="202" spans="10:22" ht="18.75" x14ac:dyDescent="0.3">
      <c r="J202" s="487" t="s">
        <v>48</v>
      </c>
      <c r="K202" s="134"/>
      <c r="L202" s="134"/>
      <c r="M202" s="370">
        <v>5</v>
      </c>
      <c r="N202" s="370">
        <v>5</v>
      </c>
      <c r="O202" s="370">
        <v>4</v>
      </c>
      <c r="P202" s="370">
        <v>4</v>
      </c>
      <c r="Q202" s="370">
        <v>3</v>
      </c>
      <c r="R202" s="370">
        <v>3</v>
      </c>
      <c r="S202" s="348">
        <v>2</v>
      </c>
      <c r="T202" s="348">
        <v>2</v>
      </c>
      <c r="U202" s="349">
        <v>1</v>
      </c>
      <c r="V202" s="350">
        <v>1</v>
      </c>
    </row>
    <row r="203" spans="10:22" ht="18.75" x14ac:dyDescent="0.25">
      <c r="J203" s="488" t="s">
        <v>54</v>
      </c>
      <c r="K203" s="134"/>
      <c r="L203" s="49" t="s">
        <v>55</v>
      </c>
      <c r="M203" s="64" t="s">
        <v>56</v>
      </c>
      <c r="N203" s="64" t="s">
        <v>57</v>
      </c>
      <c r="O203" s="64" t="s">
        <v>56</v>
      </c>
      <c r="P203" s="64" t="s">
        <v>57</v>
      </c>
      <c r="Q203" s="63" t="s">
        <v>56</v>
      </c>
      <c r="R203" s="64" t="s">
        <v>57</v>
      </c>
      <c r="S203" s="49" t="s">
        <v>56</v>
      </c>
      <c r="T203" s="50" t="s">
        <v>57</v>
      </c>
      <c r="U203" s="39" t="s">
        <v>56</v>
      </c>
      <c r="V203" s="148" t="s">
        <v>57</v>
      </c>
    </row>
    <row r="204" spans="10:22" ht="16.5" thickBot="1" x14ac:dyDescent="0.3">
      <c r="J204" s="485" t="s">
        <v>98</v>
      </c>
      <c r="K204" s="359" t="s">
        <v>62</v>
      </c>
      <c r="L204" s="486">
        <v>1</v>
      </c>
      <c r="M204" s="357" t="s">
        <v>79</v>
      </c>
      <c r="N204" s="357" t="s">
        <v>79</v>
      </c>
      <c r="O204" s="357" t="s">
        <v>79</v>
      </c>
      <c r="P204" s="357" t="s">
        <v>79</v>
      </c>
      <c r="Q204" s="356" t="s">
        <v>79</v>
      </c>
      <c r="R204" s="357" t="s">
        <v>79</v>
      </c>
      <c r="S204" s="359">
        <v>1</v>
      </c>
      <c r="T204" s="489">
        <v>3</v>
      </c>
      <c r="U204" s="360">
        <v>6</v>
      </c>
      <c r="V204" s="361">
        <v>11</v>
      </c>
    </row>
    <row r="205" spans="10:22" ht="19.5" thickBot="1" x14ac:dyDescent="0.35">
      <c r="J205" s="446"/>
      <c r="K205" s="490"/>
      <c r="L205" s="491"/>
      <c r="M205" s="492" t="s">
        <v>871</v>
      </c>
      <c r="N205" s="492"/>
      <c r="O205" s="492"/>
      <c r="P205" s="490"/>
      <c r="Q205" s="490"/>
      <c r="R205" s="491"/>
      <c r="S205" s="490"/>
      <c r="T205" s="490"/>
      <c r="U205" s="490"/>
      <c r="V205" s="493"/>
    </row>
    <row r="206" spans="10:22" ht="15.75" x14ac:dyDescent="0.25">
      <c r="J206" s="502" t="s">
        <v>48</v>
      </c>
      <c r="K206" s="503"/>
      <c r="L206" s="503"/>
      <c r="M206" s="504">
        <v>5</v>
      </c>
      <c r="N206" s="504">
        <v>5</v>
      </c>
      <c r="O206" s="504">
        <v>4</v>
      </c>
      <c r="P206" s="504">
        <v>4</v>
      </c>
      <c r="Q206" s="504">
        <v>3</v>
      </c>
      <c r="R206" s="504">
        <v>3</v>
      </c>
      <c r="S206" s="504">
        <v>2</v>
      </c>
      <c r="T206" s="504">
        <v>2</v>
      </c>
      <c r="U206" s="503">
        <v>1</v>
      </c>
      <c r="V206" s="505">
        <v>1</v>
      </c>
    </row>
    <row r="207" spans="10:22" ht="15.75" x14ac:dyDescent="0.25">
      <c r="J207" s="494" t="s">
        <v>54</v>
      </c>
      <c r="K207" s="414"/>
      <c r="L207" s="414" t="s">
        <v>55</v>
      </c>
      <c r="M207" s="413" t="s">
        <v>56</v>
      </c>
      <c r="N207" s="413" t="s">
        <v>57</v>
      </c>
      <c r="O207" s="413" t="s">
        <v>56</v>
      </c>
      <c r="P207" s="413" t="s">
        <v>57</v>
      </c>
      <c r="Q207" s="413" t="s">
        <v>56</v>
      </c>
      <c r="R207" s="413" t="s">
        <v>57</v>
      </c>
      <c r="S207" s="413" t="s">
        <v>56</v>
      </c>
      <c r="T207" s="413" t="s">
        <v>57</v>
      </c>
      <c r="U207" s="414" t="s">
        <v>56</v>
      </c>
      <c r="V207" s="415" t="s">
        <v>57</v>
      </c>
    </row>
    <row r="208" spans="10:22" ht="16.5" thickBot="1" x14ac:dyDescent="0.3">
      <c r="J208" s="417" t="s">
        <v>101</v>
      </c>
      <c r="K208" s="418"/>
      <c r="L208" s="495">
        <v>1</v>
      </c>
      <c r="M208" s="421" t="s">
        <v>79</v>
      </c>
      <c r="N208" s="421" t="s">
        <v>79</v>
      </c>
      <c r="O208" s="421" t="s">
        <v>79</v>
      </c>
      <c r="P208" s="421" t="s">
        <v>79</v>
      </c>
      <c r="Q208" s="420" t="s">
        <v>79</v>
      </c>
      <c r="R208" s="421" t="s">
        <v>79</v>
      </c>
      <c r="S208" s="420" t="s">
        <v>79</v>
      </c>
      <c r="T208" s="421" t="s">
        <v>79</v>
      </c>
      <c r="U208" s="418">
        <v>6</v>
      </c>
      <c r="V208" s="422">
        <v>7</v>
      </c>
    </row>
    <row r="211" spans="9:23" x14ac:dyDescent="0.25">
      <c r="I211" s="499"/>
      <c r="J211" s="499"/>
      <c r="K211" s="499"/>
      <c r="L211" s="499"/>
      <c r="M211" s="499"/>
      <c r="N211" s="499"/>
      <c r="O211" s="499"/>
      <c r="P211" s="499"/>
      <c r="Q211" s="499"/>
      <c r="R211" s="499"/>
      <c r="S211" s="499"/>
      <c r="T211" s="499"/>
      <c r="U211" s="499"/>
      <c r="V211" s="499"/>
      <c r="W211" s="499"/>
    </row>
    <row r="212" spans="9:23" ht="15.75" thickBot="1" x14ac:dyDescent="0.3"/>
    <row r="213" spans="9:23" ht="19.5" thickBot="1" x14ac:dyDescent="0.35">
      <c r="I213" s="510" t="s">
        <v>102</v>
      </c>
      <c r="J213" s="525" t="s">
        <v>43</v>
      </c>
      <c r="K213" s="526">
        <v>14</v>
      </c>
      <c r="L213" s="526" t="s">
        <v>44</v>
      </c>
      <c r="M213" s="526">
        <v>19</v>
      </c>
      <c r="N213" s="529"/>
      <c r="O213" s="529"/>
      <c r="P213" s="529"/>
      <c r="Q213" s="529"/>
      <c r="R213" s="529"/>
      <c r="S213" s="529"/>
      <c r="T213" s="603" t="s">
        <v>883</v>
      </c>
      <c r="U213" s="605"/>
      <c r="V213" s="528">
        <v>2002</v>
      </c>
    </row>
    <row r="214" spans="9:23" ht="19.5" thickBot="1" x14ac:dyDescent="0.35">
      <c r="I214" s="511" t="s">
        <v>262</v>
      </c>
      <c r="J214" s="28"/>
      <c r="K214" s="29"/>
      <c r="L214" s="29"/>
      <c r="M214" s="339" t="s">
        <v>47</v>
      </c>
      <c r="N214" s="339"/>
      <c r="O214" s="339"/>
      <c r="P214" s="29"/>
      <c r="Q214" s="29"/>
      <c r="R214" s="29"/>
      <c r="S214" s="340"/>
      <c r="T214" s="29"/>
      <c r="U214" s="29"/>
      <c r="V214" s="30"/>
    </row>
    <row r="215" spans="9:23" ht="18.75" x14ac:dyDescent="0.3">
      <c r="J215" s="459" t="s">
        <v>48</v>
      </c>
      <c r="K215" s="352"/>
      <c r="L215" s="352"/>
      <c r="M215" s="345">
        <v>5</v>
      </c>
      <c r="N215" s="345">
        <v>5</v>
      </c>
      <c r="O215" s="346">
        <v>4</v>
      </c>
      <c r="P215" s="346">
        <v>4</v>
      </c>
      <c r="Q215" s="347">
        <v>3</v>
      </c>
      <c r="R215" s="347">
        <v>3</v>
      </c>
      <c r="S215" s="348">
        <v>2</v>
      </c>
      <c r="T215" s="348">
        <v>2</v>
      </c>
      <c r="U215" s="349">
        <v>1</v>
      </c>
      <c r="V215" s="350">
        <v>1</v>
      </c>
    </row>
    <row r="216" spans="9:23" ht="18.75" x14ac:dyDescent="0.25">
      <c r="J216" s="461" t="s">
        <v>54</v>
      </c>
      <c r="K216" s="352"/>
      <c r="L216" s="45" t="s">
        <v>55</v>
      </c>
      <c r="M216" s="45" t="s">
        <v>56</v>
      </c>
      <c r="N216" s="45" t="s">
        <v>57</v>
      </c>
      <c r="O216" s="46" t="s">
        <v>56</v>
      </c>
      <c r="P216" s="46" t="s">
        <v>57</v>
      </c>
      <c r="Q216" s="47" t="s">
        <v>56</v>
      </c>
      <c r="R216" s="48" t="s">
        <v>57</v>
      </c>
      <c r="S216" s="49" t="s">
        <v>56</v>
      </c>
      <c r="T216" s="50" t="s">
        <v>57</v>
      </c>
      <c r="U216" s="39" t="s">
        <v>56</v>
      </c>
      <c r="V216" s="148" t="s">
        <v>57</v>
      </c>
    </row>
    <row r="217" spans="9:23" ht="15.75" x14ac:dyDescent="0.25">
      <c r="J217" s="54" t="s">
        <v>61</v>
      </c>
      <c r="K217" s="45" t="s">
        <v>62</v>
      </c>
      <c r="L217" s="468">
        <v>9.4905094905094901E-3</v>
      </c>
      <c r="M217" s="45">
        <v>1</v>
      </c>
      <c r="N217" s="45">
        <v>1</v>
      </c>
      <c r="O217" s="46">
        <v>0</v>
      </c>
      <c r="P217" s="46">
        <v>0</v>
      </c>
      <c r="Q217" s="47">
        <v>0</v>
      </c>
      <c r="R217" s="47">
        <v>3</v>
      </c>
      <c r="S217" s="49">
        <v>6</v>
      </c>
      <c r="T217" s="49">
        <v>10</v>
      </c>
      <c r="U217" s="39">
        <v>8</v>
      </c>
      <c r="V217" s="148">
        <v>9</v>
      </c>
    </row>
    <row r="218" spans="9:23" ht="15.75" x14ac:dyDescent="0.25">
      <c r="J218" s="84" t="s">
        <v>61</v>
      </c>
      <c r="K218" s="46" t="s">
        <v>62</v>
      </c>
      <c r="L218" s="478">
        <v>0.40059940059940058</v>
      </c>
      <c r="M218" s="64" t="s">
        <v>79</v>
      </c>
      <c r="N218" s="64" t="s">
        <v>79</v>
      </c>
      <c r="O218" s="46">
        <v>1</v>
      </c>
      <c r="P218" s="46">
        <v>2</v>
      </c>
      <c r="Q218" s="47">
        <v>0</v>
      </c>
      <c r="R218" s="47">
        <v>5</v>
      </c>
      <c r="S218" s="49">
        <v>5</v>
      </c>
      <c r="T218" s="49">
        <v>13</v>
      </c>
      <c r="U218" s="39">
        <v>3</v>
      </c>
      <c r="V218" s="148">
        <v>10</v>
      </c>
    </row>
    <row r="219" spans="9:23" ht="16.5" thickBot="1" x14ac:dyDescent="0.3">
      <c r="J219" s="480" t="s">
        <v>61</v>
      </c>
      <c r="K219" s="358" t="s">
        <v>62</v>
      </c>
      <c r="L219" s="479">
        <v>1</v>
      </c>
      <c r="M219" s="357" t="s">
        <v>79</v>
      </c>
      <c r="N219" s="357" t="s">
        <v>79</v>
      </c>
      <c r="O219" s="357" t="s">
        <v>79</v>
      </c>
      <c r="P219" s="357" t="s">
        <v>79</v>
      </c>
      <c r="Q219" s="358">
        <v>3</v>
      </c>
      <c r="R219" s="358">
        <v>9</v>
      </c>
      <c r="S219" s="359">
        <v>1</v>
      </c>
      <c r="T219" s="359">
        <v>11</v>
      </c>
      <c r="U219" s="360">
        <v>3</v>
      </c>
      <c r="V219" s="361">
        <v>9</v>
      </c>
    </row>
    <row r="220" spans="9:23" ht="19.5" thickBot="1" x14ac:dyDescent="0.35">
      <c r="J220" s="185"/>
      <c r="K220" s="186"/>
      <c r="L220" s="186"/>
      <c r="M220" s="364" t="s">
        <v>863</v>
      </c>
      <c r="N220" s="364"/>
      <c r="O220" s="364"/>
      <c r="P220" s="186"/>
      <c r="Q220" s="186"/>
      <c r="R220" s="186"/>
      <c r="S220" s="186"/>
      <c r="T220" s="186"/>
      <c r="U220" s="186"/>
      <c r="V220" s="187"/>
    </row>
    <row r="221" spans="9:23" ht="18.75" x14ac:dyDescent="0.3">
      <c r="J221" s="476" t="s">
        <v>48</v>
      </c>
      <c r="K221" s="82"/>
      <c r="L221" s="82"/>
      <c r="M221" s="370">
        <v>5</v>
      </c>
      <c r="N221" s="370">
        <v>5</v>
      </c>
      <c r="O221" s="346">
        <v>4</v>
      </c>
      <c r="P221" s="346">
        <v>4</v>
      </c>
      <c r="Q221" s="347">
        <v>3</v>
      </c>
      <c r="R221" s="347">
        <v>3</v>
      </c>
      <c r="S221" s="348">
        <v>2</v>
      </c>
      <c r="T221" s="348">
        <v>2</v>
      </c>
      <c r="U221" s="349">
        <v>1</v>
      </c>
      <c r="V221" s="350">
        <v>1</v>
      </c>
    </row>
    <row r="222" spans="9:23" ht="18.75" x14ac:dyDescent="0.25">
      <c r="J222" s="477" t="s">
        <v>54</v>
      </c>
      <c r="K222" s="82"/>
      <c r="L222" s="46" t="s">
        <v>55</v>
      </c>
      <c r="M222" s="64" t="s">
        <v>56</v>
      </c>
      <c r="N222" s="64" t="s">
        <v>57</v>
      </c>
      <c r="O222" s="46" t="s">
        <v>56</v>
      </c>
      <c r="P222" s="46" t="s">
        <v>57</v>
      </c>
      <c r="Q222" s="47" t="s">
        <v>56</v>
      </c>
      <c r="R222" s="48" t="s">
        <v>57</v>
      </c>
      <c r="S222" s="49" t="s">
        <v>56</v>
      </c>
      <c r="T222" s="50" t="s">
        <v>57</v>
      </c>
      <c r="U222" s="39" t="s">
        <v>56</v>
      </c>
      <c r="V222" s="148" t="s">
        <v>57</v>
      </c>
    </row>
    <row r="223" spans="9:23" ht="15.75" x14ac:dyDescent="0.25">
      <c r="J223" s="84" t="s">
        <v>83</v>
      </c>
      <c r="K223" s="46" t="s">
        <v>62</v>
      </c>
      <c r="L223" s="478">
        <v>9.4905094905094911E-2</v>
      </c>
      <c r="M223" s="64" t="s">
        <v>79</v>
      </c>
      <c r="N223" s="64" t="s">
        <v>79</v>
      </c>
      <c r="O223" s="46">
        <v>1</v>
      </c>
      <c r="P223" s="46">
        <v>1</v>
      </c>
      <c r="Q223" s="47">
        <v>0</v>
      </c>
      <c r="R223" s="47">
        <v>2</v>
      </c>
      <c r="S223" s="49">
        <v>3</v>
      </c>
      <c r="T223" s="49">
        <v>7</v>
      </c>
      <c r="U223" s="39">
        <v>8</v>
      </c>
      <c r="V223" s="148">
        <v>15</v>
      </c>
    </row>
    <row r="224" spans="9:23" ht="16.5" thickBot="1" x14ac:dyDescent="0.3">
      <c r="J224" s="480" t="s">
        <v>83</v>
      </c>
      <c r="K224" s="358" t="s">
        <v>62</v>
      </c>
      <c r="L224" s="481">
        <v>1</v>
      </c>
      <c r="M224" s="357" t="s">
        <v>79</v>
      </c>
      <c r="N224" s="357" t="s">
        <v>79</v>
      </c>
      <c r="O224" s="357" t="s">
        <v>79</v>
      </c>
      <c r="P224" s="357" t="s">
        <v>79</v>
      </c>
      <c r="Q224" s="473">
        <v>1</v>
      </c>
      <c r="R224" s="473">
        <v>4</v>
      </c>
      <c r="S224" s="359">
        <v>0</v>
      </c>
      <c r="T224" s="359">
        <v>10</v>
      </c>
      <c r="U224" s="360">
        <v>4</v>
      </c>
      <c r="V224" s="361">
        <v>15</v>
      </c>
    </row>
    <row r="225" spans="9:23" ht="19.5" thickBot="1" x14ac:dyDescent="0.35">
      <c r="J225" s="191"/>
      <c r="K225" s="383"/>
      <c r="L225" s="383"/>
      <c r="M225" s="384" t="s">
        <v>85</v>
      </c>
      <c r="N225" s="384"/>
      <c r="O225" s="384"/>
      <c r="P225" s="192"/>
      <c r="Q225" s="192"/>
      <c r="R225" s="192"/>
      <c r="S225" s="192"/>
      <c r="T225" s="192"/>
      <c r="U225" s="192"/>
      <c r="V225" s="193"/>
    </row>
    <row r="226" spans="9:23" ht="18.75" x14ac:dyDescent="0.3">
      <c r="J226" s="482" t="s">
        <v>48</v>
      </c>
      <c r="K226" s="102"/>
      <c r="L226" s="102"/>
      <c r="M226" s="370">
        <v>5</v>
      </c>
      <c r="N226" s="370">
        <v>5</v>
      </c>
      <c r="O226" s="370">
        <v>4</v>
      </c>
      <c r="P226" s="370">
        <v>4</v>
      </c>
      <c r="Q226" s="347">
        <v>3</v>
      </c>
      <c r="R226" s="347">
        <v>3</v>
      </c>
      <c r="S226" s="348">
        <v>2</v>
      </c>
      <c r="T226" s="348">
        <v>2</v>
      </c>
      <c r="U226" s="349">
        <v>1</v>
      </c>
      <c r="V226" s="350">
        <v>1</v>
      </c>
    </row>
    <row r="227" spans="9:23" ht="18.75" x14ac:dyDescent="0.25">
      <c r="J227" s="483" t="s">
        <v>54</v>
      </c>
      <c r="K227" s="102"/>
      <c r="L227" s="48" t="s">
        <v>55</v>
      </c>
      <c r="M227" s="64" t="s">
        <v>56</v>
      </c>
      <c r="N227" s="64" t="s">
        <v>57</v>
      </c>
      <c r="O227" s="64" t="s">
        <v>56</v>
      </c>
      <c r="P227" s="64" t="s">
        <v>57</v>
      </c>
      <c r="Q227" s="47" t="s">
        <v>56</v>
      </c>
      <c r="R227" s="48" t="s">
        <v>57</v>
      </c>
      <c r="S227" s="49" t="s">
        <v>56</v>
      </c>
      <c r="T227" s="50" t="s">
        <v>57</v>
      </c>
      <c r="U227" s="39" t="s">
        <v>56</v>
      </c>
      <c r="V227" s="148" t="s">
        <v>57</v>
      </c>
    </row>
    <row r="228" spans="9:23" ht="15.75" x14ac:dyDescent="0.25">
      <c r="J228" s="106" t="s">
        <v>88</v>
      </c>
      <c r="K228" s="48" t="s">
        <v>62</v>
      </c>
      <c r="L228" s="484">
        <v>0.48076923076923078</v>
      </c>
      <c r="M228" s="64" t="s">
        <v>79</v>
      </c>
      <c r="N228" s="64" t="s">
        <v>79</v>
      </c>
      <c r="O228" s="64" t="s">
        <v>79</v>
      </c>
      <c r="P228" s="64" t="s">
        <v>79</v>
      </c>
      <c r="Q228" s="47">
        <v>1</v>
      </c>
      <c r="R228" s="47">
        <v>3</v>
      </c>
      <c r="S228" s="49">
        <v>0</v>
      </c>
      <c r="T228" s="49">
        <v>6</v>
      </c>
      <c r="U228" s="39">
        <v>5</v>
      </c>
      <c r="V228" s="148">
        <v>14</v>
      </c>
    </row>
    <row r="229" spans="9:23" ht="16.5" thickBot="1" x14ac:dyDescent="0.3">
      <c r="J229" s="485" t="s">
        <v>88</v>
      </c>
      <c r="K229" s="359" t="s">
        <v>62</v>
      </c>
      <c r="L229" s="486">
        <v>1</v>
      </c>
      <c r="M229" s="357" t="s">
        <v>79</v>
      </c>
      <c r="N229" s="357" t="s">
        <v>79</v>
      </c>
      <c r="O229" s="357" t="s">
        <v>79</v>
      </c>
      <c r="P229" s="357" t="s">
        <v>79</v>
      </c>
      <c r="Q229" s="357" t="s">
        <v>79</v>
      </c>
      <c r="R229" s="357" t="s">
        <v>79</v>
      </c>
      <c r="S229" s="359">
        <v>5</v>
      </c>
      <c r="T229" s="359">
        <v>7</v>
      </c>
      <c r="U229" s="360">
        <v>7</v>
      </c>
      <c r="V229" s="361">
        <v>10</v>
      </c>
    </row>
    <row r="230" spans="9:23" ht="19.5" thickBot="1" x14ac:dyDescent="0.35">
      <c r="J230" s="200"/>
      <c r="K230" s="201"/>
      <c r="L230" s="201"/>
      <c r="M230" s="388" t="s">
        <v>92</v>
      </c>
      <c r="N230" s="388"/>
      <c r="O230" s="388"/>
      <c r="P230" s="201"/>
      <c r="Q230" s="201"/>
      <c r="R230" s="201"/>
      <c r="S230" s="201"/>
      <c r="T230" s="201"/>
      <c r="U230" s="201"/>
      <c r="V230" s="202"/>
    </row>
    <row r="231" spans="9:23" ht="18.75" x14ac:dyDescent="0.3">
      <c r="J231" s="487" t="s">
        <v>48</v>
      </c>
      <c r="K231" s="134"/>
      <c r="L231" s="134"/>
      <c r="M231" s="370">
        <v>5</v>
      </c>
      <c r="N231" s="370">
        <v>5</v>
      </c>
      <c r="O231" s="370">
        <v>4</v>
      </c>
      <c r="P231" s="370">
        <v>4</v>
      </c>
      <c r="Q231" s="370">
        <v>3</v>
      </c>
      <c r="R231" s="370">
        <v>3</v>
      </c>
      <c r="S231" s="348">
        <v>2</v>
      </c>
      <c r="T231" s="348">
        <v>2</v>
      </c>
      <c r="U231" s="349">
        <v>1</v>
      </c>
      <c r="V231" s="350">
        <v>1</v>
      </c>
    </row>
    <row r="232" spans="9:23" ht="18.75" x14ac:dyDescent="0.25">
      <c r="J232" s="488" t="s">
        <v>54</v>
      </c>
      <c r="K232" s="134"/>
      <c r="L232" s="49" t="s">
        <v>55</v>
      </c>
      <c r="M232" s="64" t="s">
        <v>56</v>
      </c>
      <c r="N232" s="64" t="s">
        <v>57</v>
      </c>
      <c r="O232" s="64" t="s">
        <v>56</v>
      </c>
      <c r="P232" s="64" t="s">
        <v>57</v>
      </c>
      <c r="Q232" s="63" t="s">
        <v>56</v>
      </c>
      <c r="R232" s="64" t="s">
        <v>57</v>
      </c>
      <c r="S232" s="49" t="s">
        <v>56</v>
      </c>
      <c r="T232" s="50" t="s">
        <v>57</v>
      </c>
      <c r="U232" s="39" t="s">
        <v>56</v>
      </c>
      <c r="V232" s="148" t="s">
        <v>57</v>
      </c>
    </row>
    <row r="233" spans="9:23" ht="16.5" thickBot="1" x14ac:dyDescent="0.3">
      <c r="J233" s="485" t="s">
        <v>98</v>
      </c>
      <c r="K233" s="359" t="s">
        <v>62</v>
      </c>
      <c r="L233" s="486">
        <v>1</v>
      </c>
      <c r="M233" s="357" t="s">
        <v>79</v>
      </c>
      <c r="N233" s="357" t="s">
        <v>79</v>
      </c>
      <c r="O233" s="357" t="s">
        <v>79</v>
      </c>
      <c r="P233" s="357" t="s">
        <v>79</v>
      </c>
      <c r="Q233" s="356" t="s">
        <v>79</v>
      </c>
      <c r="R233" s="357" t="s">
        <v>79</v>
      </c>
      <c r="S233" s="359">
        <v>1</v>
      </c>
      <c r="T233" s="489">
        <v>7</v>
      </c>
      <c r="U233" s="360">
        <v>0</v>
      </c>
      <c r="V233" s="361">
        <v>11</v>
      </c>
    </row>
    <row r="234" spans="9:23" ht="19.5" thickBot="1" x14ac:dyDescent="0.35">
      <c r="J234" s="446"/>
      <c r="K234" s="490"/>
      <c r="L234" s="491"/>
      <c r="M234" s="492" t="s">
        <v>871</v>
      </c>
      <c r="N234" s="492"/>
      <c r="O234" s="492"/>
      <c r="P234" s="490"/>
      <c r="Q234" s="490"/>
      <c r="R234" s="491"/>
      <c r="S234" s="490"/>
      <c r="T234" s="490"/>
      <c r="U234" s="490"/>
      <c r="V234" s="493"/>
    </row>
    <row r="235" spans="9:23" ht="15.75" x14ac:dyDescent="0.25">
      <c r="J235" s="502" t="s">
        <v>48</v>
      </c>
      <c r="K235" s="503"/>
      <c r="L235" s="503"/>
      <c r="M235" s="504">
        <v>5</v>
      </c>
      <c r="N235" s="504">
        <v>5</v>
      </c>
      <c r="O235" s="504">
        <v>4</v>
      </c>
      <c r="P235" s="504">
        <v>4</v>
      </c>
      <c r="Q235" s="504">
        <v>3</v>
      </c>
      <c r="R235" s="504">
        <v>3</v>
      </c>
      <c r="S235" s="504">
        <v>2</v>
      </c>
      <c r="T235" s="504">
        <v>2</v>
      </c>
      <c r="U235" s="503">
        <v>1</v>
      </c>
      <c r="V235" s="505">
        <v>1</v>
      </c>
    </row>
    <row r="236" spans="9:23" ht="15.75" x14ac:dyDescent="0.25">
      <c r="J236" s="494" t="s">
        <v>54</v>
      </c>
      <c r="K236" s="414"/>
      <c r="L236" s="414" t="s">
        <v>55</v>
      </c>
      <c r="M236" s="413" t="s">
        <v>56</v>
      </c>
      <c r="N236" s="413" t="s">
        <v>57</v>
      </c>
      <c r="O236" s="413" t="s">
        <v>56</v>
      </c>
      <c r="P236" s="413" t="s">
        <v>57</v>
      </c>
      <c r="Q236" s="413" t="s">
        <v>56</v>
      </c>
      <c r="R236" s="413" t="s">
        <v>57</v>
      </c>
      <c r="S236" s="413" t="s">
        <v>56</v>
      </c>
      <c r="T236" s="413" t="s">
        <v>57</v>
      </c>
      <c r="U236" s="414" t="s">
        <v>56</v>
      </c>
      <c r="V236" s="415" t="s">
        <v>57</v>
      </c>
    </row>
    <row r="237" spans="9:23" ht="16.5" thickBot="1" x14ac:dyDescent="0.3">
      <c r="J237" s="150" t="s">
        <v>101</v>
      </c>
      <c r="K237" s="151" t="s">
        <v>62</v>
      </c>
      <c r="L237" s="506">
        <v>1</v>
      </c>
      <c r="M237" s="507" t="s">
        <v>79</v>
      </c>
      <c r="N237" s="507" t="s">
        <v>79</v>
      </c>
      <c r="O237" s="507" t="s">
        <v>79</v>
      </c>
      <c r="P237" s="507" t="s">
        <v>79</v>
      </c>
      <c r="Q237" s="508" t="s">
        <v>79</v>
      </c>
      <c r="R237" s="507" t="s">
        <v>79</v>
      </c>
      <c r="S237" s="508" t="s">
        <v>79</v>
      </c>
      <c r="T237" s="507" t="s">
        <v>79</v>
      </c>
      <c r="U237" s="151">
        <v>6</v>
      </c>
      <c r="V237" s="509">
        <v>7</v>
      </c>
    </row>
    <row r="240" spans="9:23" x14ac:dyDescent="0.25">
      <c r="I240" s="499"/>
      <c r="J240" s="499"/>
      <c r="K240" s="499"/>
      <c r="L240" s="499"/>
      <c r="M240" s="499"/>
      <c r="N240" s="499"/>
      <c r="O240" s="499"/>
      <c r="P240" s="499"/>
      <c r="Q240" s="499"/>
      <c r="R240" s="499"/>
      <c r="S240" s="499"/>
      <c r="T240" s="499"/>
      <c r="U240" s="499"/>
      <c r="V240" s="499"/>
      <c r="W240" s="499"/>
    </row>
    <row r="241" spans="9:22" ht="15.75" thickBot="1" x14ac:dyDescent="0.3"/>
    <row r="242" spans="9:22" ht="19.5" thickBot="1" x14ac:dyDescent="0.35">
      <c r="I242" s="510" t="s">
        <v>102</v>
      </c>
      <c r="J242" s="525" t="s">
        <v>43</v>
      </c>
      <c r="K242" s="526">
        <v>15</v>
      </c>
      <c r="L242" s="526" t="s">
        <v>44</v>
      </c>
      <c r="M242" s="526">
        <v>24</v>
      </c>
      <c r="N242" s="530"/>
      <c r="O242" s="530"/>
      <c r="P242" s="530"/>
      <c r="Q242" s="530"/>
      <c r="R242" s="530"/>
      <c r="S242" s="530"/>
      <c r="T242" s="603" t="s">
        <v>883</v>
      </c>
      <c r="U242" s="605"/>
      <c r="V242" s="528">
        <v>3003</v>
      </c>
    </row>
    <row r="243" spans="9:22" ht="19.5" thickBot="1" x14ac:dyDescent="0.35">
      <c r="I243" s="511" t="s">
        <v>263</v>
      </c>
      <c r="J243" s="28"/>
      <c r="K243" s="29"/>
      <c r="L243" s="29"/>
      <c r="M243" s="339" t="s">
        <v>47</v>
      </c>
      <c r="N243" s="339"/>
      <c r="O243" s="339"/>
      <c r="P243" s="29"/>
      <c r="Q243" s="29"/>
      <c r="R243" s="29"/>
      <c r="S243" s="340"/>
      <c r="T243" s="29"/>
      <c r="U243" s="29"/>
      <c r="V243" s="30"/>
    </row>
    <row r="244" spans="9:22" ht="18.75" x14ac:dyDescent="0.3">
      <c r="J244" s="459" t="s">
        <v>48</v>
      </c>
      <c r="K244" s="352"/>
      <c r="L244" s="352"/>
      <c r="M244" s="345">
        <v>5</v>
      </c>
      <c r="N244" s="345">
        <v>5</v>
      </c>
      <c r="O244" s="346">
        <v>4</v>
      </c>
      <c r="P244" s="346">
        <v>4</v>
      </c>
      <c r="Q244" s="347">
        <v>3</v>
      </c>
      <c r="R244" s="347">
        <v>3</v>
      </c>
      <c r="S244" s="348">
        <v>2</v>
      </c>
      <c r="T244" s="348">
        <v>2</v>
      </c>
      <c r="U244" s="349">
        <v>1</v>
      </c>
      <c r="V244" s="350">
        <v>1</v>
      </c>
    </row>
    <row r="245" spans="9:22" ht="18.75" x14ac:dyDescent="0.25">
      <c r="J245" s="461" t="s">
        <v>54</v>
      </c>
      <c r="K245" s="352"/>
      <c r="L245" s="45" t="s">
        <v>55</v>
      </c>
      <c r="M245" s="45" t="s">
        <v>56</v>
      </c>
      <c r="N245" s="45" t="s">
        <v>57</v>
      </c>
      <c r="O245" s="46" t="s">
        <v>56</v>
      </c>
      <c r="P245" s="46" t="s">
        <v>57</v>
      </c>
      <c r="Q245" s="47" t="s">
        <v>56</v>
      </c>
      <c r="R245" s="48" t="s">
        <v>57</v>
      </c>
      <c r="S245" s="49" t="s">
        <v>56</v>
      </c>
      <c r="T245" s="50" t="s">
        <v>57</v>
      </c>
      <c r="U245" s="39" t="s">
        <v>56</v>
      </c>
      <c r="V245" s="148" t="s">
        <v>57</v>
      </c>
    </row>
    <row r="246" spans="9:22" ht="15.75" x14ac:dyDescent="0.25">
      <c r="J246" s="54" t="s">
        <v>61</v>
      </c>
      <c r="K246" s="45" t="s">
        <v>62</v>
      </c>
      <c r="L246" s="468">
        <v>7.992007992007992E-3</v>
      </c>
      <c r="M246" s="45">
        <v>1</v>
      </c>
      <c r="N246" s="45">
        <v>1</v>
      </c>
      <c r="O246" s="46">
        <v>0</v>
      </c>
      <c r="P246" s="46">
        <v>0</v>
      </c>
      <c r="Q246" s="47">
        <v>0</v>
      </c>
      <c r="R246" s="47">
        <v>3</v>
      </c>
      <c r="S246" s="49">
        <v>8</v>
      </c>
      <c r="T246" s="49">
        <v>13</v>
      </c>
      <c r="U246" s="39">
        <v>8</v>
      </c>
      <c r="V246" s="148">
        <v>13</v>
      </c>
    </row>
    <row r="247" spans="9:22" ht="15.75" x14ac:dyDescent="0.25">
      <c r="J247" s="84" t="s">
        <v>61</v>
      </c>
      <c r="K247" s="46" t="s">
        <v>62</v>
      </c>
      <c r="L247" s="478">
        <v>0.39160839160839161</v>
      </c>
      <c r="M247" s="64" t="s">
        <v>79</v>
      </c>
      <c r="N247" s="64" t="s">
        <v>79</v>
      </c>
      <c r="O247" s="46">
        <v>1</v>
      </c>
      <c r="P247" s="46">
        <v>2</v>
      </c>
      <c r="Q247" s="47">
        <v>0</v>
      </c>
      <c r="R247" s="47">
        <v>6</v>
      </c>
      <c r="S247" s="49">
        <v>3</v>
      </c>
      <c r="T247" s="49">
        <v>16</v>
      </c>
      <c r="U247" s="39">
        <v>4</v>
      </c>
      <c r="V247" s="148">
        <v>16</v>
      </c>
    </row>
    <row r="248" spans="9:22" ht="16.5" thickBot="1" x14ac:dyDescent="0.3">
      <c r="J248" s="480" t="s">
        <v>61</v>
      </c>
      <c r="K248" s="358" t="s">
        <v>62</v>
      </c>
      <c r="L248" s="479">
        <v>1</v>
      </c>
      <c r="M248" s="357" t="s">
        <v>79</v>
      </c>
      <c r="N248" s="357" t="s">
        <v>79</v>
      </c>
      <c r="O248" s="357" t="s">
        <v>79</v>
      </c>
      <c r="P248" s="357" t="s">
        <v>79</v>
      </c>
      <c r="Q248" s="358">
        <v>3</v>
      </c>
      <c r="R248" s="358">
        <v>8</v>
      </c>
      <c r="S248" s="359">
        <v>4</v>
      </c>
      <c r="T248" s="359">
        <v>15</v>
      </c>
      <c r="U248" s="360">
        <v>3</v>
      </c>
      <c r="V248" s="361">
        <v>14</v>
      </c>
    </row>
    <row r="249" spans="9:22" ht="19.5" thickBot="1" x14ac:dyDescent="0.35">
      <c r="J249" s="185"/>
      <c r="K249" s="186"/>
      <c r="L249" s="186"/>
      <c r="M249" s="364" t="s">
        <v>863</v>
      </c>
      <c r="N249" s="364"/>
      <c r="O249" s="364"/>
      <c r="P249" s="186"/>
      <c r="Q249" s="186"/>
      <c r="R249" s="186"/>
      <c r="S249" s="186"/>
      <c r="T249" s="186"/>
      <c r="U249" s="186"/>
      <c r="V249" s="187"/>
    </row>
    <row r="250" spans="9:22" ht="18.75" x14ac:dyDescent="0.3">
      <c r="J250" s="476" t="s">
        <v>48</v>
      </c>
      <c r="K250" s="82"/>
      <c r="L250" s="82"/>
      <c r="M250" s="370">
        <v>5</v>
      </c>
      <c r="N250" s="370">
        <v>5</v>
      </c>
      <c r="O250" s="346">
        <v>4</v>
      </c>
      <c r="P250" s="346">
        <v>4</v>
      </c>
      <c r="Q250" s="347">
        <v>3</v>
      </c>
      <c r="R250" s="347">
        <v>3</v>
      </c>
      <c r="S250" s="348">
        <v>2</v>
      </c>
      <c r="T250" s="348">
        <v>2</v>
      </c>
      <c r="U250" s="349">
        <v>1</v>
      </c>
      <c r="V250" s="350">
        <v>1</v>
      </c>
    </row>
    <row r="251" spans="9:22" ht="18.75" x14ac:dyDescent="0.25">
      <c r="J251" s="477" t="s">
        <v>54</v>
      </c>
      <c r="K251" s="82"/>
      <c r="L251" s="46" t="s">
        <v>55</v>
      </c>
      <c r="M251" s="64" t="s">
        <v>56</v>
      </c>
      <c r="N251" s="64" t="s">
        <v>57</v>
      </c>
      <c r="O251" s="46" t="s">
        <v>56</v>
      </c>
      <c r="P251" s="46" t="s">
        <v>57</v>
      </c>
      <c r="Q251" s="47" t="s">
        <v>56</v>
      </c>
      <c r="R251" s="48" t="s">
        <v>57</v>
      </c>
      <c r="S251" s="49" t="s">
        <v>56</v>
      </c>
      <c r="T251" s="50" t="s">
        <v>57</v>
      </c>
      <c r="U251" s="39" t="s">
        <v>56</v>
      </c>
      <c r="V251" s="148" t="s">
        <v>57</v>
      </c>
    </row>
    <row r="252" spans="9:22" ht="15.75" x14ac:dyDescent="0.25">
      <c r="J252" s="84" t="s">
        <v>83</v>
      </c>
      <c r="K252" s="46" t="s">
        <v>62</v>
      </c>
      <c r="L252" s="478">
        <v>8.7912087912087919E-2</v>
      </c>
      <c r="M252" s="64" t="s">
        <v>79</v>
      </c>
      <c r="N252" s="64" t="s">
        <v>79</v>
      </c>
      <c r="O252" s="46">
        <v>1</v>
      </c>
      <c r="P252" s="46">
        <v>1</v>
      </c>
      <c r="Q252" s="47">
        <v>0</v>
      </c>
      <c r="R252" s="47">
        <v>3</v>
      </c>
      <c r="S252" s="49">
        <v>4</v>
      </c>
      <c r="T252" s="49">
        <v>10</v>
      </c>
      <c r="U252" s="39">
        <v>8</v>
      </c>
      <c r="V252" s="148">
        <v>16</v>
      </c>
    </row>
    <row r="253" spans="9:22" ht="16.5" thickBot="1" x14ac:dyDescent="0.3">
      <c r="J253" s="480" t="s">
        <v>83</v>
      </c>
      <c r="K253" s="358" t="s">
        <v>62</v>
      </c>
      <c r="L253" s="481">
        <v>1</v>
      </c>
      <c r="M253" s="357" t="s">
        <v>79</v>
      </c>
      <c r="N253" s="357" t="s">
        <v>79</v>
      </c>
      <c r="O253" s="357" t="s">
        <v>79</v>
      </c>
      <c r="P253" s="357" t="s">
        <v>79</v>
      </c>
      <c r="Q253" s="473">
        <v>1</v>
      </c>
      <c r="R253" s="473">
        <v>4</v>
      </c>
      <c r="S253" s="359">
        <v>3</v>
      </c>
      <c r="T253" s="359">
        <v>13</v>
      </c>
      <c r="U253" s="360">
        <v>5</v>
      </c>
      <c r="V253" s="361">
        <v>16</v>
      </c>
    </row>
    <row r="254" spans="9:22" ht="19.5" thickBot="1" x14ac:dyDescent="0.35">
      <c r="J254" s="191"/>
      <c r="K254" s="383"/>
      <c r="L254" s="383"/>
      <c r="M254" s="384" t="s">
        <v>85</v>
      </c>
      <c r="N254" s="384"/>
      <c r="O254" s="384"/>
      <c r="P254" s="192"/>
      <c r="Q254" s="192"/>
      <c r="R254" s="192"/>
      <c r="S254" s="192"/>
      <c r="T254" s="192"/>
      <c r="U254" s="192"/>
      <c r="V254" s="193"/>
    </row>
    <row r="255" spans="9:22" ht="18.75" x14ac:dyDescent="0.3">
      <c r="J255" s="482" t="s">
        <v>48</v>
      </c>
      <c r="K255" s="102"/>
      <c r="L255" s="102"/>
      <c r="M255" s="370">
        <v>5</v>
      </c>
      <c r="N255" s="370">
        <v>5</v>
      </c>
      <c r="O255" s="370">
        <v>4</v>
      </c>
      <c r="P255" s="370">
        <v>4</v>
      </c>
      <c r="Q255" s="347">
        <v>3</v>
      </c>
      <c r="R255" s="347">
        <v>3</v>
      </c>
      <c r="S255" s="348">
        <v>2</v>
      </c>
      <c r="T255" s="348">
        <v>2</v>
      </c>
      <c r="U255" s="349">
        <v>1</v>
      </c>
      <c r="V255" s="350">
        <v>1</v>
      </c>
    </row>
    <row r="256" spans="9:22" ht="18.75" x14ac:dyDescent="0.25">
      <c r="J256" s="483" t="s">
        <v>54</v>
      </c>
      <c r="K256" s="102"/>
      <c r="L256" s="48" t="s">
        <v>55</v>
      </c>
      <c r="M256" s="64" t="s">
        <v>56</v>
      </c>
      <c r="N256" s="64" t="s">
        <v>57</v>
      </c>
      <c r="O256" s="64" t="s">
        <v>56</v>
      </c>
      <c r="P256" s="64" t="s">
        <v>57</v>
      </c>
      <c r="Q256" s="47" t="s">
        <v>56</v>
      </c>
      <c r="R256" s="48" t="s">
        <v>57</v>
      </c>
      <c r="S256" s="49" t="s">
        <v>56</v>
      </c>
      <c r="T256" s="50" t="s">
        <v>57</v>
      </c>
      <c r="U256" s="39" t="s">
        <v>56</v>
      </c>
      <c r="V256" s="148" t="s">
        <v>57</v>
      </c>
    </row>
    <row r="257" spans="9:23" ht="15.75" x14ac:dyDescent="0.25">
      <c r="J257" s="106" t="s">
        <v>88</v>
      </c>
      <c r="K257" s="48" t="s">
        <v>62</v>
      </c>
      <c r="L257" s="484">
        <v>0.50109890109890098</v>
      </c>
      <c r="M257" s="64" t="s">
        <v>79</v>
      </c>
      <c r="N257" s="64" t="s">
        <v>79</v>
      </c>
      <c r="O257" s="64" t="s">
        <v>79</v>
      </c>
      <c r="P257" s="64" t="s">
        <v>79</v>
      </c>
      <c r="Q257" s="47">
        <v>1</v>
      </c>
      <c r="R257" s="47">
        <v>2</v>
      </c>
      <c r="S257" s="49">
        <v>1</v>
      </c>
      <c r="T257" s="49">
        <v>7</v>
      </c>
      <c r="U257" s="39">
        <v>10</v>
      </c>
      <c r="V257" s="148">
        <v>16</v>
      </c>
    </row>
    <row r="258" spans="9:23" ht="16.5" thickBot="1" x14ac:dyDescent="0.3">
      <c r="J258" s="485" t="s">
        <v>88</v>
      </c>
      <c r="K258" s="359" t="s">
        <v>62</v>
      </c>
      <c r="L258" s="486">
        <v>0.99999999999999989</v>
      </c>
      <c r="M258" s="357" t="s">
        <v>79</v>
      </c>
      <c r="N258" s="357" t="s">
        <v>79</v>
      </c>
      <c r="O258" s="357" t="s">
        <v>79</v>
      </c>
      <c r="P258" s="357" t="s">
        <v>79</v>
      </c>
      <c r="Q258" s="357" t="s">
        <v>79</v>
      </c>
      <c r="R258" s="357" t="s">
        <v>79</v>
      </c>
      <c r="S258" s="359">
        <v>6</v>
      </c>
      <c r="T258" s="359">
        <v>10</v>
      </c>
      <c r="U258" s="360">
        <v>7</v>
      </c>
      <c r="V258" s="361">
        <v>13</v>
      </c>
    </row>
    <row r="259" spans="9:23" ht="19.5" thickBot="1" x14ac:dyDescent="0.35">
      <c r="J259" s="200"/>
      <c r="K259" s="201"/>
      <c r="L259" s="201"/>
      <c r="M259" s="388" t="s">
        <v>92</v>
      </c>
      <c r="N259" s="388"/>
      <c r="O259" s="388"/>
      <c r="P259" s="201"/>
      <c r="Q259" s="201"/>
      <c r="R259" s="201"/>
      <c r="S259" s="201"/>
      <c r="T259" s="201"/>
      <c r="U259" s="201"/>
      <c r="V259" s="202"/>
    </row>
    <row r="260" spans="9:23" ht="18.75" x14ac:dyDescent="0.3">
      <c r="J260" s="487" t="s">
        <v>48</v>
      </c>
      <c r="K260" s="134"/>
      <c r="L260" s="134"/>
      <c r="M260" s="370">
        <v>5</v>
      </c>
      <c r="N260" s="370">
        <v>5</v>
      </c>
      <c r="O260" s="370">
        <v>4</v>
      </c>
      <c r="P260" s="370">
        <v>4</v>
      </c>
      <c r="Q260" s="370">
        <v>3</v>
      </c>
      <c r="R260" s="370">
        <v>3</v>
      </c>
      <c r="S260" s="348">
        <v>2</v>
      </c>
      <c r="T260" s="348">
        <v>2</v>
      </c>
      <c r="U260" s="349">
        <v>1</v>
      </c>
      <c r="V260" s="350">
        <v>1</v>
      </c>
    </row>
    <row r="261" spans="9:23" ht="18.75" x14ac:dyDescent="0.25">
      <c r="J261" s="488" t="s">
        <v>54</v>
      </c>
      <c r="K261" s="134"/>
      <c r="L261" s="49" t="s">
        <v>55</v>
      </c>
      <c r="M261" s="64" t="s">
        <v>56</v>
      </c>
      <c r="N261" s="64" t="s">
        <v>57</v>
      </c>
      <c r="O261" s="64" t="s">
        <v>56</v>
      </c>
      <c r="P261" s="64" t="s">
        <v>57</v>
      </c>
      <c r="Q261" s="63" t="s">
        <v>56</v>
      </c>
      <c r="R261" s="64" t="s">
        <v>57</v>
      </c>
      <c r="S261" s="49" t="s">
        <v>56</v>
      </c>
      <c r="T261" s="50" t="s">
        <v>57</v>
      </c>
      <c r="U261" s="39" t="s">
        <v>56</v>
      </c>
      <c r="V261" s="148" t="s">
        <v>57</v>
      </c>
    </row>
    <row r="262" spans="9:23" ht="16.5" thickBot="1" x14ac:dyDescent="0.3">
      <c r="J262" s="485" t="s">
        <v>98</v>
      </c>
      <c r="K262" s="359" t="s">
        <v>62</v>
      </c>
      <c r="L262" s="486">
        <v>1</v>
      </c>
      <c r="M262" s="357" t="s">
        <v>79</v>
      </c>
      <c r="N262" s="357" t="s">
        <v>79</v>
      </c>
      <c r="O262" s="357" t="s">
        <v>79</v>
      </c>
      <c r="P262" s="357" t="s">
        <v>79</v>
      </c>
      <c r="Q262" s="356" t="s">
        <v>79</v>
      </c>
      <c r="R262" s="357" t="s">
        <v>79</v>
      </c>
      <c r="S262" s="359">
        <v>2</v>
      </c>
      <c r="T262" s="489">
        <v>4</v>
      </c>
      <c r="U262" s="360">
        <v>10</v>
      </c>
      <c r="V262" s="361">
        <v>14</v>
      </c>
    </row>
    <row r="263" spans="9:23" ht="19.5" thickBot="1" x14ac:dyDescent="0.35">
      <c r="J263" s="446"/>
      <c r="K263" s="490"/>
      <c r="L263" s="491"/>
      <c r="M263" s="492" t="s">
        <v>871</v>
      </c>
      <c r="N263" s="492"/>
      <c r="O263" s="492"/>
      <c r="P263" s="490"/>
      <c r="Q263" s="490"/>
      <c r="R263" s="491"/>
      <c r="S263" s="490"/>
      <c r="T263" s="490"/>
      <c r="U263" s="490"/>
      <c r="V263" s="493"/>
    </row>
    <row r="264" spans="9:23" ht="15.75" x14ac:dyDescent="0.25">
      <c r="J264" s="502" t="s">
        <v>48</v>
      </c>
      <c r="K264" s="503"/>
      <c r="L264" s="503"/>
      <c r="M264" s="504">
        <v>5</v>
      </c>
      <c r="N264" s="504">
        <v>5</v>
      </c>
      <c r="O264" s="504">
        <v>4</v>
      </c>
      <c r="P264" s="504">
        <v>4</v>
      </c>
      <c r="Q264" s="504">
        <v>3</v>
      </c>
      <c r="R264" s="504">
        <v>3</v>
      </c>
      <c r="S264" s="504">
        <v>2</v>
      </c>
      <c r="T264" s="504">
        <v>2</v>
      </c>
      <c r="U264" s="503">
        <v>1</v>
      </c>
      <c r="V264" s="505">
        <v>1</v>
      </c>
    </row>
    <row r="265" spans="9:23" ht="15.75" x14ac:dyDescent="0.25">
      <c r="J265" s="494" t="s">
        <v>54</v>
      </c>
      <c r="K265" s="414"/>
      <c r="L265" s="414" t="s">
        <v>55</v>
      </c>
      <c r="M265" s="413" t="s">
        <v>56</v>
      </c>
      <c r="N265" s="413" t="s">
        <v>57</v>
      </c>
      <c r="O265" s="413" t="s">
        <v>56</v>
      </c>
      <c r="P265" s="413" t="s">
        <v>57</v>
      </c>
      <c r="Q265" s="413" t="s">
        <v>56</v>
      </c>
      <c r="R265" s="413" t="s">
        <v>57</v>
      </c>
      <c r="S265" s="413" t="s">
        <v>56</v>
      </c>
      <c r="T265" s="413" t="s">
        <v>57</v>
      </c>
      <c r="U265" s="414" t="s">
        <v>56</v>
      </c>
      <c r="V265" s="415" t="s">
        <v>57</v>
      </c>
    </row>
    <row r="266" spans="9:23" ht="16.5" thickBot="1" x14ac:dyDescent="0.3">
      <c r="J266" s="150" t="s">
        <v>101</v>
      </c>
      <c r="K266" s="151"/>
      <c r="L266" s="506">
        <v>1</v>
      </c>
      <c r="M266" s="507" t="s">
        <v>79</v>
      </c>
      <c r="N266" s="507" t="s">
        <v>79</v>
      </c>
      <c r="O266" s="507" t="s">
        <v>79</v>
      </c>
      <c r="P266" s="507" t="s">
        <v>79</v>
      </c>
      <c r="Q266" s="508" t="s">
        <v>79</v>
      </c>
      <c r="R266" s="507" t="s">
        <v>79</v>
      </c>
      <c r="S266" s="508" t="s">
        <v>79</v>
      </c>
      <c r="T266" s="507" t="s">
        <v>79</v>
      </c>
      <c r="U266" s="151">
        <v>15</v>
      </c>
      <c r="V266" s="509">
        <v>17</v>
      </c>
    </row>
    <row r="269" spans="9:23" x14ac:dyDescent="0.25">
      <c r="I269" s="499"/>
      <c r="J269" s="499"/>
      <c r="K269" s="499"/>
      <c r="L269" s="499"/>
      <c r="M269" s="499"/>
      <c r="N269" s="499"/>
      <c r="O269" s="499"/>
      <c r="P269" s="499"/>
      <c r="Q269" s="499"/>
      <c r="R269" s="499"/>
      <c r="S269" s="499"/>
      <c r="T269" s="499"/>
      <c r="U269" s="499"/>
      <c r="V269" s="499"/>
      <c r="W269" s="499"/>
    </row>
    <row r="270" spans="9:23" ht="15.75" thickBot="1" x14ac:dyDescent="0.3"/>
    <row r="271" spans="9:23" ht="19.5" thickBot="1" x14ac:dyDescent="0.35">
      <c r="I271" s="510" t="s">
        <v>102</v>
      </c>
      <c r="J271" s="525" t="s">
        <v>43</v>
      </c>
      <c r="K271" s="526">
        <v>16</v>
      </c>
      <c r="L271" s="526" t="s">
        <v>44</v>
      </c>
      <c r="M271" s="526">
        <v>31</v>
      </c>
      <c r="N271" s="526"/>
      <c r="O271" s="526"/>
      <c r="P271" s="526"/>
      <c r="Q271" s="526"/>
      <c r="R271" s="526"/>
      <c r="S271" s="526"/>
      <c r="T271" s="603" t="s">
        <v>883</v>
      </c>
      <c r="U271" s="604"/>
      <c r="V271" s="528">
        <v>4368</v>
      </c>
    </row>
    <row r="272" spans="9:23" ht="19.5" thickBot="1" x14ac:dyDescent="0.35">
      <c r="I272" s="511" t="s">
        <v>264</v>
      </c>
      <c r="J272" s="28"/>
      <c r="K272" s="29"/>
      <c r="L272" s="29"/>
      <c r="M272" s="339" t="s">
        <v>47</v>
      </c>
      <c r="N272" s="339"/>
      <c r="O272" s="339"/>
      <c r="P272" s="29"/>
      <c r="Q272" s="29"/>
      <c r="R272" s="29"/>
      <c r="S272" s="340"/>
      <c r="T272" s="29"/>
      <c r="U272" s="29"/>
      <c r="V272" s="30"/>
    </row>
    <row r="273" spans="9:22" ht="18.75" x14ac:dyDescent="0.3">
      <c r="I273" s="531"/>
      <c r="J273" s="459" t="s">
        <v>48</v>
      </c>
      <c r="K273" s="352"/>
      <c r="L273" s="352"/>
      <c r="M273" s="345">
        <v>5</v>
      </c>
      <c r="N273" s="345">
        <v>5</v>
      </c>
      <c r="O273" s="346">
        <v>4</v>
      </c>
      <c r="P273" s="346">
        <v>4</v>
      </c>
      <c r="Q273" s="347">
        <v>3</v>
      </c>
      <c r="R273" s="347">
        <v>3</v>
      </c>
      <c r="S273" s="348">
        <v>2</v>
      </c>
      <c r="T273" s="348">
        <v>2</v>
      </c>
      <c r="U273" s="349">
        <v>1</v>
      </c>
      <c r="V273" s="350">
        <v>1</v>
      </c>
    </row>
    <row r="274" spans="9:22" ht="18.75" x14ac:dyDescent="0.25">
      <c r="I274" s="531"/>
      <c r="J274" s="461" t="s">
        <v>54</v>
      </c>
      <c r="K274" s="352"/>
      <c r="L274" s="45" t="s">
        <v>55</v>
      </c>
      <c r="M274" s="45" t="s">
        <v>56</v>
      </c>
      <c r="N274" s="45" t="s">
        <v>57</v>
      </c>
      <c r="O274" s="46" t="s">
        <v>56</v>
      </c>
      <c r="P274" s="46" t="s">
        <v>57</v>
      </c>
      <c r="Q274" s="47" t="s">
        <v>56</v>
      </c>
      <c r="R274" s="48" t="s">
        <v>57</v>
      </c>
      <c r="S274" s="49" t="s">
        <v>56</v>
      </c>
      <c r="T274" s="50" t="s">
        <v>57</v>
      </c>
      <c r="U274" s="39" t="s">
        <v>56</v>
      </c>
      <c r="V274" s="148" t="s">
        <v>57</v>
      </c>
    </row>
    <row r="275" spans="9:22" ht="15.75" x14ac:dyDescent="0.25">
      <c r="I275" s="531"/>
      <c r="J275" s="54" t="s">
        <v>61</v>
      </c>
      <c r="K275" s="45" t="s">
        <v>62</v>
      </c>
      <c r="L275" s="468">
        <v>7.097069597069597E-3</v>
      </c>
      <c r="M275" s="45">
        <v>1</v>
      </c>
      <c r="N275" s="45">
        <v>1</v>
      </c>
      <c r="O275" s="46">
        <v>0</v>
      </c>
      <c r="P275" s="46">
        <v>0</v>
      </c>
      <c r="Q275" s="47">
        <v>0</v>
      </c>
      <c r="R275" s="47">
        <v>4</v>
      </c>
      <c r="S275" s="49">
        <v>9</v>
      </c>
      <c r="T275" s="49">
        <v>15</v>
      </c>
      <c r="U275" s="39">
        <v>10</v>
      </c>
      <c r="V275" s="148">
        <v>17</v>
      </c>
    </row>
    <row r="276" spans="9:22" ht="15.75" x14ac:dyDescent="0.25">
      <c r="I276" s="531"/>
      <c r="J276" s="84" t="s">
        <v>61</v>
      </c>
      <c r="K276" s="46" t="s">
        <v>62</v>
      </c>
      <c r="L276" s="478">
        <v>0.37568681318681318</v>
      </c>
      <c r="M276" s="64" t="s">
        <v>79</v>
      </c>
      <c r="N276" s="64" t="s">
        <v>79</v>
      </c>
      <c r="O276" s="46">
        <v>1</v>
      </c>
      <c r="P276" s="46">
        <v>3</v>
      </c>
      <c r="Q276" s="47">
        <v>0</v>
      </c>
      <c r="R276" s="47">
        <v>6</v>
      </c>
      <c r="S276" s="49">
        <v>4</v>
      </c>
      <c r="T276" s="49">
        <v>19</v>
      </c>
      <c r="U276" s="39">
        <v>5</v>
      </c>
      <c r="V276" s="148">
        <v>20</v>
      </c>
    </row>
    <row r="277" spans="9:22" ht="16.5" thickBot="1" x14ac:dyDescent="0.3">
      <c r="I277" s="531"/>
      <c r="J277" s="480" t="s">
        <v>61</v>
      </c>
      <c r="K277" s="358" t="s">
        <v>62</v>
      </c>
      <c r="L277" s="479">
        <v>1</v>
      </c>
      <c r="M277" s="357" t="s">
        <v>79</v>
      </c>
      <c r="N277" s="357" t="s">
        <v>79</v>
      </c>
      <c r="O277" s="357" t="s">
        <v>79</v>
      </c>
      <c r="P277" s="357" t="s">
        <v>79</v>
      </c>
      <c r="Q277" s="358">
        <v>3</v>
      </c>
      <c r="R277" s="358">
        <v>8</v>
      </c>
      <c r="S277" s="359">
        <v>4</v>
      </c>
      <c r="T277" s="359">
        <v>18</v>
      </c>
      <c r="U277" s="360">
        <v>4</v>
      </c>
      <c r="V277" s="361">
        <v>19</v>
      </c>
    </row>
    <row r="278" spans="9:22" ht="19.5" thickBot="1" x14ac:dyDescent="0.35">
      <c r="I278" s="531"/>
      <c r="J278" s="185"/>
      <c r="K278" s="186"/>
      <c r="L278" s="186"/>
      <c r="M278" s="364" t="s">
        <v>863</v>
      </c>
      <c r="N278" s="364"/>
      <c r="O278" s="364"/>
      <c r="P278" s="186"/>
      <c r="Q278" s="186"/>
      <c r="R278" s="186"/>
      <c r="S278" s="186"/>
      <c r="T278" s="186"/>
      <c r="U278" s="186"/>
      <c r="V278" s="187"/>
    </row>
    <row r="279" spans="9:22" ht="18.75" x14ac:dyDescent="0.3">
      <c r="I279" s="531"/>
      <c r="J279" s="476" t="s">
        <v>48</v>
      </c>
      <c r="K279" s="82"/>
      <c r="L279" s="82"/>
      <c r="M279" s="370">
        <v>5</v>
      </c>
      <c r="N279" s="370">
        <v>5</v>
      </c>
      <c r="O279" s="346">
        <v>4</v>
      </c>
      <c r="P279" s="346">
        <v>4</v>
      </c>
      <c r="Q279" s="347">
        <v>3</v>
      </c>
      <c r="R279" s="347">
        <v>3</v>
      </c>
      <c r="S279" s="348">
        <v>2</v>
      </c>
      <c r="T279" s="348">
        <v>2</v>
      </c>
      <c r="U279" s="349">
        <v>1</v>
      </c>
      <c r="V279" s="350">
        <v>1</v>
      </c>
    </row>
    <row r="280" spans="9:22" ht="18.75" x14ac:dyDescent="0.25">
      <c r="I280" s="531"/>
      <c r="J280" s="477" t="s">
        <v>54</v>
      </c>
      <c r="K280" s="82"/>
      <c r="L280" s="46" t="s">
        <v>55</v>
      </c>
      <c r="M280" s="64" t="s">
        <v>56</v>
      </c>
      <c r="N280" s="64" t="s">
        <v>57</v>
      </c>
      <c r="O280" s="46" t="s">
        <v>56</v>
      </c>
      <c r="P280" s="46" t="s">
        <v>57</v>
      </c>
      <c r="Q280" s="47" t="s">
        <v>56</v>
      </c>
      <c r="R280" s="48" t="s">
        <v>57</v>
      </c>
      <c r="S280" s="49" t="s">
        <v>56</v>
      </c>
      <c r="T280" s="50" t="s">
        <v>57</v>
      </c>
      <c r="U280" s="39" t="s">
        <v>56</v>
      </c>
      <c r="V280" s="148" t="s">
        <v>57</v>
      </c>
    </row>
    <row r="281" spans="9:22" ht="15.75" x14ac:dyDescent="0.25">
      <c r="I281" s="531"/>
      <c r="J281" s="84" t="s">
        <v>83</v>
      </c>
      <c r="K281" s="46" t="s">
        <v>62</v>
      </c>
      <c r="L281" s="478">
        <v>8.5164835164835154E-2</v>
      </c>
      <c r="M281" s="64" t="s">
        <v>79</v>
      </c>
      <c r="N281" s="64" t="s">
        <v>79</v>
      </c>
      <c r="O281" s="46">
        <v>1</v>
      </c>
      <c r="P281" s="46">
        <v>1</v>
      </c>
      <c r="Q281" s="47">
        <v>0</v>
      </c>
      <c r="R281" s="47">
        <v>2</v>
      </c>
      <c r="S281" s="49">
        <v>5</v>
      </c>
      <c r="T281" s="49">
        <v>12</v>
      </c>
      <c r="U281" s="39">
        <v>11</v>
      </c>
      <c r="V281" s="148">
        <v>22</v>
      </c>
    </row>
    <row r="282" spans="9:22" ht="16.5" thickBot="1" x14ac:dyDescent="0.3">
      <c r="I282" s="531"/>
      <c r="J282" s="480" t="s">
        <v>83</v>
      </c>
      <c r="K282" s="358" t="s">
        <v>62</v>
      </c>
      <c r="L282" s="481">
        <v>0.99999999999999989</v>
      </c>
      <c r="M282" s="357" t="s">
        <v>79</v>
      </c>
      <c r="N282" s="357" t="s">
        <v>79</v>
      </c>
      <c r="O282" s="357" t="s">
        <v>79</v>
      </c>
      <c r="P282" s="357" t="s">
        <v>79</v>
      </c>
      <c r="Q282" s="473">
        <v>1</v>
      </c>
      <c r="R282" s="473">
        <v>5</v>
      </c>
      <c r="S282" s="359">
        <v>3</v>
      </c>
      <c r="T282" s="359">
        <v>14</v>
      </c>
      <c r="U282" s="360">
        <v>7</v>
      </c>
      <c r="V282" s="361">
        <v>21</v>
      </c>
    </row>
    <row r="283" spans="9:22" ht="19.5" thickBot="1" x14ac:dyDescent="0.35">
      <c r="I283" s="531"/>
      <c r="J283" s="191"/>
      <c r="K283" s="383"/>
      <c r="L283" s="383"/>
      <c r="M283" s="384" t="s">
        <v>85</v>
      </c>
      <c r="N283" s="384"/>
      <c r="O283" s="384"/>
      <c r="P283" s="192"/>
      <c r="Q283" s="192"/>
      <c r="R283" s="192"/>
      <c r="S283" s="192"/>
      <c r="T283" s="192"/>
      <c r="U283" s="192"/>
      <c r="V283" s="193"/>
    </row>
    <row r="284" spans="9:22" ht="18.75" x14ac:dyDescent="0.3">
      <c r="I284" s="531"/>
      <c r="J284" s="482" t="s">
        <v>48</v>
      </c>
      <c r="K284" s="102"/>
      <c r="L284" s="102"/>
      <c r="M284" s="370">
        <v>5</v>
      </c>
      <c r="N284" s="370">
        <v>5</v>
      </c>
      <c r="O284" s="370">
        <v>4</v>
      </c>
      <c r="P284" s="370">
        <v>4</v>
      </c>
      <c r="Q284" s="347">
        <v>3</v>
      </c>
      <c r="R284" s="347">
        <v>3</v>
      </c>
      <c r="S284" s="348">
        <v>2</v>
      </c>
      <c r="T284" s="348">
        <v>2</v>
      </c>
      <c r="U284" s="349">
        <v>1</v>
      </c>
      <c r="V284" s="350">
        <v>1</v>
      </c>
    </row>
    <row r="285" spans="9:22" ht="18.75" x14ac:dyDescent="0.25">
      <c r="I285" s="531"/>
      <c r="J285" s="483" t="s">
        <v>54</v>
      </c>
      <c r="K285" s="102"/>
      <c r="L285" s="48" t="s">
        <v>55</v>
      </c>
      <c r="M285" s="64" t="s">
        <v>56</v>
      </c>
      <c r="N285" s="64" t="s">
        <v>57</v>
      </c>
      <c r="O285" s="64" t="s">
        <v>56</v>
      </c>
      <c r="P285" s="64" t="s">
        <v>57</v>
      </c>
      <c r="Q285" s="47" t="s">
        <v>56</v>
      </c>
      <c r="R285" s="48" t="s">
        <v>57</v>
      </c>
      <c r="S285" s="49" t="s">
        <v>56</v>
      </c>
      <c r="T285" s="50" t="s">
        <v>57</v>
      </c>
      <c r="U285" s="39" t="s">
        <v>56</v>
      </c>
      <c r="V285" s="148" t="s">
        <v>57</v>
      </c>
    </row>
    <row r="286" spans="9:22" ht="15.75" x14ac:dyDescent="0.25">
      <c r="I286" s="531"/>
      <c r="J286" s="106" t="s">
        <v>88</v>
      </c>
      <c r="K286" s="48" t="s">
        <v>62</v>
      </c>
      <c r="L286" s="484">
        <v>0.51071428571428568</v>
      </c>
      <c r="M286" s="64" t="s">
        <v>79</v>
      </c>
      <c r="N286" s="64" t="s">
        <v>79</v>
      </c>
      <c r="O286" s="64" t="s">
        <v>79</v>
      </c>
      <c r="P286" s="64" t="s">
        <v>79</v>
      </c>
      <c r="Q286" s="47">
        <v>1</v>
      </c>
      <c r="R286" s="47">
        <v>2</v>
      </c>
      <c r="S286" s="49">
        <v>3</v>
      </c>
      <c r="T286" s="49">
        <v>8</v>
      </c>
      <c r="U286" s="39">
        <v>12</v>
      </c>
      <c r="V286" s="148">
        <v>20</v>
      </c>
    </row>
    <row r="287" spans="9:22" ht="16.5" thickBot="1" x14ac:dyDescent="0.3">
      <c r="I287" s="531"/>
      <c r="J287" s="485" t="s">
        <v>88</v>
      </c>
      <c r="K287" s="359" t="s">
        <v>62</v>
      </c>
      <c r="L287" s="486">
        <v>1</v>
      </c>
      <c r="M287" s="357" t="s">
        <v>79</v>
      </c>
      <c r="N287" s="357" t="s">
        <v>79</v>
      </c>
      <c r="O287" s="357" t="s">
        <v>79</v>
      </c>
      <c r="P287" s="357" t="s">
        <v>79</v>
      </c>
      <c r="Q287" s="357" t="s">
        <v>79</v>
      </c>
      <c r="R287" s="357" t="s">
        <v>79</v>
      </c>
      <c r="S287" s="359">
        <v>6</v>
      </c>
      <c r="T287" s="359">
        <v>10</v>
      </c>
      <c r="U287" s="360">
        <v>9</v>
      </c>
      <c r="V287" s="361">
        <v>17</v>
      </c>
    </row>
    <row r="288" spans="9:22" ht="19.5" thickBot="1" x14ac:dyDescent="0.35">
      <c r="I288" s="531"/>
      <c r="J288" s="200"/>
      <c r="K288" s="201"/>
      <c r="L288" s="201"/>
      <c r="M288" s="388" t="s">
        <v>92</v>
      </c>
      <c r="N288" s="388"/>
      <c r="O288" s="388"/>
      <c r="P288" s="201"/>
      <c r="Q288" s="201"/>
      <c r="R288" s="201"/>
      <c r="S288" s="201"/>
      <c r="T288" s="201"/>
      <c r="U288" s="201"/>
      <c r="V288" s="202"/>
    </row>
    <row r="289" spans="9:24" ht="18.75" x14ac:dyDescent="0.3">
      <c r="I289" s="531"/>
      <c r="J289" s="487" t="s">
        <v>48</v>
      </c>
      <c r="K289" s="134"/>
      <c r="L289" s="134"/>
      <c r="M289" s="370">
        <v>5</v>
      </c>
      <c r="N289" s="370">
        <v>5</v>
      </c>
      <c r="O289" s="370">
        <v>4</v>
      </c>
      <c r="P289" s="370">
        <v>4</v>
      </c>
      <c r="Q289" s="370">
        <v>3</v>
      </c>
      <c r="R289" s="370">
        <v>3</v>
      </c>
      <c r="S289" s="348">
        <v>2</v>
      </c>
      <c r="T289" s="348">
        <v>2</v>
      </c>
      <c r="U289" s="349">
        <v>1</v>
      </c>
      <c r="V289" s="350">
        <v>1</v>
      </c>
    </row>
    <row r="290" spans="9:24" ht="18.75" x14ac:dyDescent="0.25">
      <c r="I290" s="531"/>
      <c r="J290" s="488" t="s">
        <v>54</v>
      </c>
      <c r="K290" s="134"/>
      <c r="L290" s="49" t="s">
        <v>55</v>
      </c>
      <c r="M290" s="64" t="s">
        <v>56</v>
      </c>
      <c r="N290" s="64" t="s">
        <v>57</v>
      </c>
      <c r="O290" s="64" t="s">
        <v>56</v>
      </c>
      <c r="P290" s="64" t="s">
        <v>57</v>
      </c>
      <c r="Q290" s="63" t="s">
        <v>56</v>
      </c>
      <c r="R290" s="64" t="s">
        <v>57</v>
      </c>
      <c r="S290" s="49" t="s">
        <v>56</v>
      </c>
      <c r="T290" s="50" t="s">
        <v>57</v>
      </c>
      <c r="U290" s="39" t="s">
        <v>56</v>
      </c>
      <c r="V290" s="148" t="s">
        <v>57</v>
      </c>
    </row>
    <row r="291" spans="9:24" ht="16.5" thickBot="1" x14ac:dyDescent="0.3">
      <c r="I291" s="531"/>
      <c r="J291" s="485" t="s">
        <v>98</v>
      </c>
      <c r="K291" s="359" t="s">
        <v>62</v>
      </c>
      <c r="L291" s="486">
        <v>1</v>
      </c>
      <c r="M291" s="357" t="s">
        <v>79</v>
      </c>
      <c r="N291" s="357" t="s">
        <v>79</v>
      </c>
      <c r="O291" s="357" t="s">
        <v>79</v>
      </c>
      <c r="P291" s="357" t="s">
        <v>79</v>
      </c>
      <c r="Q291" s="356" t="s">
        <v>79</v>
      </c>
      <c r="R291" s="357" t="s">
        <v>79</v>
      </c>
      <c r="S291" s="359">
        <v>2</v>
      </c>
      <c r="T291" s="489">
        <v>4</v>
      </c>
      <c r="U291" s="360">
        <v>12</v>
      </c>
      <c r="V291" s="361">
        <v>16</v>
      </c>
    </row>
    <row r="292" spans="9:24" ht="19.5" thickBot="1" x14ac:dyDescent="0.35">
      <c r="I292" s="531"/>
      <c r="J292" s="446"/>
      <c r="K292" s="490"/>
      <c r="L292" s="491"/>
      <c r="M292" s="492" t="s">
        <v>871</v>
      </c>
      <c r="N292" s="492"/>
      <c r="O292" s="492"/>
      <c r="P292" s="490"/>
      <c r="Q292" s="490"/>
      <c r="R292" s="491"/>
      <c r="S292" s="490"/>
      <c r="T292" s="490"/>
      <c r="U292" s="490"/>
      <c r="V292" s="493"/>
    </row>
    <row r="293" spans="9:24" ht="15.75" x14ac:dyDescent="0.25">
      <c r="I293" s="531"/>
      <c r="J293" s="502" t="s">
        <v>48</v>
      </c>
      <c r="K293" s="503"/>
      <c r="L293" s="503"/>
      <c r="M293" s="504">
        <v>5</v>
      </c>
      <c r="N293" s="504">
        <v>5</v>
      </c>
      <c r="O293" s="504">
        <v>4</v>
      </c>
      <c r="P293" s="504">
        <v>4</v>
      </c>
      <c r="Q293" s="504">
        <v>3</v>
      </c>
      <c r="R293" s="504">
        <v>3</v>
      </c>
      <c r="S293" s="504">
        <v>2</v>
      </c>
      <c r="T293" s="504">
        <v>2</v>
      </c>
      <c r="U293" s="503">
        <v>1</v>
      </c>
      <c r="V293" s="505">
        <v>1</v>
      </c>
    </row>
    <row r="294" spans="9:24" ht="15.75" x14ac:dyDescent="0.25">
      <c r="I294" s="531"/>
      <c r="J294" s="494" t="s">
        <v>54</v>
      </c>
      <c r="K294" s="414"/>
      <c r="L294" s="414" t="s">
        <v>55</v>
      </c>
      <c r="M294" s="413" t="s">
        <v>56</v>
      </c>
      <c r="N294" s="413" t="s">
        <v>57</v>
      </c>
      <c r="O294" s="413" t="s">
        <v>56</v>
      </c>
      <c r="P294" s="413" t="s">
        <v>57</v>
      </c>
      <c r="Q294" s="413" t="s">
        <v>56</v>
      </c>
      <c r="R294" s="413" t="s">
        <v>57</v>
      </c>
      <c r="S294" s="413" t="s">
        <v>56</v>
      </c>
      <c r="T294" s="413" t="s">
        <v>57</v>
      </c>
      <c r="U294" s="414" t="s">
        <v>56</v>
      </c>
      <c r="V294" s="415" t="s">
        <v>57</v>
      </c>
    </row>
    <row r="295" spans="9:24" ht="16.5" thickBot="1" x14ac:dyDescent="0.3">
      <c r="I295" s="531"/>
      <c r="J295" s="150" t="s">
        <v>101</v>
      </c>
      <c r="K295" s="151"/>
      <c r="L295" s="506">
        <v>1</v>
      </c>
      <c r="M295" s="507" t="s">
        <v>79</v>
      </c>
      <c r="N295" s="507" t="s">
        <v>79</v>
      </c>
      <c r="O295" s="507" t="s">
        <v>79</v>
      </c>
      <c r="P295" s="507" t="s">
        <v>79</v>
      </c>
      <c r="Q295" s="508" t="s">
        <v>79</v>
      </c>
      <c r="R295" s="507" t="s">
        <v>79</v>
      </c>
      <c r="S295" s="508" t="s">
        <v>79</v>
      </c>
      <c r="T295" s="507" t="s">
        <v>79</v>
      </c>
      <c r="U295" s="151">
        <v>9</v>
      </c>
      <c r="V295" s="509">
        <v>11</v>
      </c>
    </row>
    <row r="296" spans="9:24" ht="15.75" x14ac:dyDescent="0.25">
      <c r="I296" s="531"/>
      <c r="J296" s="531"/>
      <c r="K296" s="531"/>
      <c r="L296" s="531"/>
      <c r="M296" s="531"/>
      <c r="N296" s="531"/>
      <c r="O296" s="531"/>
      <c r="P296" s="531"/>
      <c r="Q296" s="531"/>
      <c r="R296" s="531"/>
      <c r="S296" s="531"/>
      <c r="T296" s="531"/>
      <c r="U296" s="531"/>
      <c r="V296" s="531"/>
      <c r="W296" s="531"/>
      <c r="X296" s="531"/>
    </row>
    <row r="297" spans="9:24" x14ac:dyDescent="0.25">
      <c r="I297" s="499"/>
      <c r="J297" s="499"/>
      <c r="K297" s="499"/>
      <c r="L297" s="499"/>
      <c r="M297" s="499"/>
      <c r="N297" s="499"/>
      <c r="O297" s="499"/>
      <c r="P297" s="499"/>
      <c r="Q297" s="499"/>
      <c r="R297" s="499"/>
      <c r="S297" s="499"/>
      <c r="T297" s="499"/>
      <c r="U297" s="499"/>
      <c r="V297" s="499"/>
      <c r="W297" s="499"/>
    </row>
    <row r="298" spans="9:24" ht="15.75" thickBot="1" x14ac:dyDescent="0.3"/>
    <row r="299" spans="9:24" ht="19.5" thickBot="1" x14ac:dyDescent="0.35">
      <c r="I299" s="510" t="s">
        <v>102</v>
      </c>
      <c r="J299" s="525" t="s">
        <v>43</v>
      </c>
      <c r="K299" s="526">
        <v>17</v>
      </c>
      <c r="L299" s="526" t="s">
        <v>44</v>
      </c>
      <c r="M299" s="526">
        <v>37</v>
      </c>
      <c r="N299" s="526"/>
      <c r="O299" s="526"/>
      <c r="P299" s="526"/>
      <c r="Q299" s="526"/>
      <c r="R299" s="526"/>
      <c r="S299" s="526"/>
      <c r="T299" s="603" t="s">
        <v>883</v>
      </c>
      <c r="U299" s="604"/>
      <c r="V299" s="528">
        <v>6188.0000000000009</v>
      </c>
    </row>
    <row r="300" spans="9:24" ht="19.5" thickBot="1" x14ac:dyDescent="0.35">
      <c r="I300" s="511" t="s">
        <v>265</v>
      </c>
      <c r="J300" s="28"/>
      <c r="K300" s="29"/>
      <c r="L300" s="29"/>
      <c r="M300" s="339" t="s">
        <v>47</v>
      </c>
      <c r="N300" s="339"/>
      <c r="O300" s="339"/>
      <c r="P300" s="29"/>
      <c r="Q300" s="29"/>
      <c r="R300" s="29"/>
      <c r="S300" s="340"/>
      <c r="T300" s="29"/>
      <c r="U300" s="29"/>
      <c r="V300" s="30"/>
    </row>
    <row r="301" spans="9:24" ht="18.75" x14ac:dyDescent="0.3">
      <c r="I301" s="531"/>
      <c r="J301" s="459" t="s">
        <v>48</v>
      </c>
      <c r="K301" s="352"/>
      <c r="L301" s="352"/>
      <c r="M301" s="345">
        <v>5</v>
      </c>
      <c r="N301" s="345">
        <v>5</v>
      </c>
      <c r="O301" s="346">
        <v>4</v>
      </c>
      <c r="P301" s="346">
        <v>4</v>
      </c>
      <c r="Q301" s="347">
        <v>3</v>
      </c>
      <c r="R301" s="347">
        <v>3</v>
      </c>
      <c r="S301" s="348">
        <v>2</v>
      </c>
      <c r="T301" s="348">
        <v>2</v>
      </c>
      <c r="U301" s="349">
        <v>1</v>
      </c>
      <c r="V301" s="350">
        <v>1</v>
      </c>
    </row>
    <row r="302" spans="9:24" ht="18.75" x14ac:dyDescent="0.25">
      <c r="I302" s="531"/>
      <c r="J302" s="461" t="s">
        <v>54</v>
      </c>
      <c r="K302" s="352"/>
      <c r="L302" s="45" t="s">
        <v>55</v>
      </c>
      <c r="M302" s="45" t="s">
        <v>56</v>
      </c>
      <c r="N302" s="45" t="s">
        <v>57</v>
      </c>
      <c r="O302" s="46" t="s">
        <v>56</v>
      </c>
      <c r="P302" s="46" t="s">
        <v>57</v>
      </c>
      <c r="Q302" s="47" t="s">
        <v>56</v>
      </c>
      <c r="R302" s="48" t="s">
        <v>57</v>
      </c>
      <c r="S302" s="49" t="s">
        <v>56</v>
      </c>
      <c r="T302" s="50" t="s">
        <v>57</v>
      </c>
      <c r="U302" s="39" t="s">
        <v>56</v>
      </c>
      <c r="V302" s="148" t="s">
        <v>57</v>
      </c>
    </row>
    <row r="303" spans="9:24" ht="15.75" x14ac:dyDescent="0.25">
      <c r="I303" s="531"/>
      <c r="J303" s="54" t="s">
        <v>61</v>
      </c>
      <c r="K303" s="45" t="s">
        <v>62</v>
      </c>
      <c r="L303" s="468">
        <v>5.9793148028442133E-3</v>
      </c>
      <c r="M303" s="45">
        <v>1</v>
      </c>
      <c r="N303" s="45">
        <v>1</v>
      </c>
      <c r="O303" s="46">
        <v>0</v>
      </c>
      <c r="P303" s="46">
        <v>2</v>
      </c>
      <c r="Q303" s="47">
        <v>0</v>
      </c>
      <c r="R303" s="47">
        <v>5</v>
      </c>
      <c r="S303" s="49">
        <v>7</v>
      </c>
      <c r="T303" s="49">
        <v>16</v>
      </c>
      <c r="U303" s="39">
        <v>10</v>
      </c>
      <c r="V303" s="148">
        <v>24</v>
      </c>
    </row>
    <row r="304" spans="9:24" ht="15.75" x14ac:dyDescent="0.25">
      <c r="I304" s="531"/>
      <c r="J304" s="84" t="s">
        <v>61</v>
      </c>
      <c r="K304" s="46" t="s">
        <v>62</v>
      </c>
      <c r="L304" s="478">
        <v>0.33112475759534576</v>
      </c>
      <c r="M304" s="64" t="s">
        <v>79</v>
      </c>
      <c r="N304" s="64" t="s">
        <v>79</v>
      </c>
      <c r="O304" s="46">
        <v>1</v>
      </c>
      <c r="P304" s="46">
        <v>3</v>
      </c>
      <c r="Q304" s="47">
        <v>0</v>
      </c>
      <c r="R304" s="47">
        <v>7</v>
      </c>
      <c r="S304" s="49">
        <v>2</v>
      </c>
      <c r="T304" s="49">
        <v>22</v>
      </c>
      <c r="U304" s="39">
        <v>5</v>
      </c>
      <c r="V304" s="148">
        <v>29</v>
      </c>
    </row>
    <row r="305" spans="9:22" ht="16.5" thickBot="1" x14ac:dyDescent="0.3">
      <c r="I305" s="531"/>
      <c r="J305" s="480" t="s">
        <v>61</v>
      </c>
      <c r="K305" s="358" t="s">
        <v>62</v>
      </c>
      <c r="L305" s="479">
        <v>0.99999999999999989</v>
      </c>
      <c r="M305" s="357" t="s">
        <v>79</v>
      </c>
      <c r="N305" s="357" t="s">
        <v>79</v>
      </c>
      <c r="O305" s="357" t="s">
        <v>79</v>
      </c>
      <c r="P305" s="357" t="s">
        <v>79</v>
      </c>
      <c r="Q305" s="358">
        <v>3</v>
      </c>
      <c r="R305" s="358">
        <v>10</v>
      </c>
      <c r="S305" s="359">
        <v>5</v>
      </c>
      <c r="T305" s="359">
        <v>20</v>
      </c>
      <c r="U305" s="360">
        <v>5</v>
      </c>
      <c r="V305" s="361">
        <v>23</v>
      </c>
    </row>
    <row r="306" spans="9:22" ht="19.5" thickBot="1" x14ac:dyDescent="0.35">
      <c r="I306" s="531"/>
      <c r="J306" s="185"/>
      <c r="K306" s="186"/>
      <c r="L306" s="186"/>
      <c r="M306" s="364" t="s">
        <v>863</v>
      </c>
      <c r="N306" s="364"/>
      <c r="O306" s="364"/>
      <c r="P306" s="186"/>
      <c r="Q306" s="186"/>
      <c r="R306" s="186"/>
      <c r="S306" s="186"/>
      <c r="T306" s="186"/>
      <c r="U306" s="186"/>
      <c r="V306" s="187"/>
    </row>
    <row r="307" spans="9:22" ht="18.75" x14ac:dyDescent="0.3">
      <c r="I307" s="531"/>
      <c r="J307" s="476" t="s">
        <v>48</v>
      </c>
      <c r="K307" s="82"/>
      <c r="L307" s="82"/>
      <c r="M307" s="370">
        <v>5</v>
      </c>
      <c r="N307" s="370">
        <v>5</v>
      </c>
      <c r="O307" s="346">
        <v>4</v>
      </c>
      <c r="P307" s="346">
        <v>4</v>
      </c>
      <c r="Q307" s="347">
        <v>3</v>
      </c>
      <c r="R307" s="347">
        <v>3</v>
      </c>
      <c r="S307" s="348">
        <v>2</v>
      </c>
      <c r="T307" s="348">
        <v>2</v>
      </c>
      <c r="U307" s="349">
        <v>1</v>
      </c>
      <c r="V307" s="350">
        <v>1</v>
      </c>
    </row>
    <row r="308" spans="9:22" ht="18.75" x14ac:dyDescent="0.25">
      <c r="I308" s="531"/>
      <c r="J308" s="477" t="s">
        <v>54</v>
      </c>
      <c r="K308" s="82"/>
      <c r="L308" s="46" t="s">
        <v>55</v>
      </c>
      <c r="M308" s="64" t="s">
        <v>56</v>
      </c>
      <c r="N308" s="64" t="s">
        <v>57</v>
      </c>
      <c r="O308" s="46" t="s">
        <v>56</v>
      </c>
      <c r="P308" s="46" t="s">
        <v>57</v>
      </c>
      <c r="Q308" s="47" t="s">
        <v>56</v>
      </c>
      <c r="R308" s="48" t="s">
        <v>57</v>
      </c>
      <c r="S308" s="49" t="s">
        <v>56</v>
      </c>
      <c r="T308" s="50" t="s">
        <v>57</v>
      </c>
      <c r="U308" s="39" t="s">
        <v>56</v>
      </c>
      <c r="V308" s="148" t="s">
        <v>57</v>
      </c>
    </row>
    <row r="309" spans="9:22" ht="15.75" x14ac:dyDescent="0.25">
      <c r="I309" s="531"/>
      <c r="J309" s="84" t="s">
        <v>83</v>
      </c>
      <c r="K309" s="46" t="s">
        <v>62</v>
      </c>
      <c r="L309" s="478">
        <v>7.6890756302521013E-2</v>
      </c>
      <c r="M309" s="64" t="s">
        <v>79</v>
      </c>
      <c r="N309" s="64" t="s">
        <v>79</v>
      </c>
      <c r="O309" s="46">
        <v>1</v>
      </c>
      <c r="P309" s="46">
        <v>2</v>
      </c>
      <c r="Q309" s="47">
        <v>0</v>
      </c>
      <c r="R309" s="47">
        <v>3</v>
      </c>
      <c r="S309" s="49">
        <v>3</v>
      </c>
      <c r="T309" s="49">
        <v>14</v>
      </c>
      <c r="U309" s="39">
        <v>10</v>
      </c>
      <c r="V309" s="148">
        <v>27</v>
      </c>
    </row>
    <row r="310" spans="9:22" ht="16.5" thickBot="1" x14ac:dyDescent="0.3">
      <c r="I310" s="531"/>
      <c r="J310" s="480" t="s">
        <v>83</v>
      </c>
      <c r="K310" s="358" t="s">
        <v>62</v>
      </c>
      <c r="L310" s="481">
        <v>1</v>
      </c>
      <c r="M310" s="357" t="s">
        <v>79</v>
      </c>
      <c r="N310" s="357" t="s">
        <v>79</v>
      </c>
      <c r="O310" s="357" t="s">
        <v>79</v>
      </c>
      <c r="P310" s="357" t="s">
        <v>79</v>
      </c>
      <c r="Q310" s="473">
        <v>1</v>
      </c>
      <c r="R310" s="473">
        <v>6</v>
      </c>
      <c r="S310" s="359">
        <v>2</v>
      </c>
      <c r="T310" s="359">
        <v>18</v>
      </c>
      <c r="U310" s="360">
        <v>0</v>
      </c>
      <c r="V310" s="361">
        <v>26</v>
      </c>
    </row>
    <row r="311" spans="9:22" ht="19.5" thickBot="1" x14ac:dyDescent="0.35">
      <c r="I311" s="531"/>
      <c r="J311" s="191"/>
      <c r="K311" s="383"/>
      <c r="L311" s="383"/>
      <c r="M311" s="384" t="s">
        <v>85</v>
      </c>
      <c r="N311" s="384"/>
      <c r="O311" s="384"/>
      <c r="P311" s="192"/>
      <c r="Q311" s="192"/>
      <c r="R311" s="192"/>
      <c r="S311" s="192"/>
      <c r="T311" s="192"/>
      <c r="U311" s="192"/>
      <c r="V311" s="193"/>
    </row>
    <row r="312" spans="9:22" ht="18.75" x14ac:dyDescent="0.3">
      <c r="I312" s="531"/>
      <c r="J312" s="482" t="s">
        <v>48</v>
      </c>
      <c r="K312" s="102"/>
      <c r="L312" s="102"/>
      <c r="M312" s="370">
        <v>5</v>
      </c>
      <c r="N312" s="370">
        <v>5</v>
      </c>
      <c r="O312" s="370">
        <v>4</v>
      </c>
      <c r="P312" s="370">
        <v>4</v>
      </c>
      <c r="Q312" s="347">
        <v>3</v>
      </c>
      <c r="R312" s="347">
        <v>3</v>
      </c>
      <c r="S312" s="348">
        <v>2</v>
      </c>
      <c r="T312" s="348">
        <v>2</v>
      </c>
      <c r="U312" s="349">
        <v>1</v>
      </c>
      <c r="V312" s="350">
        <v>1</v>
      </c>
    </row>
    <row r="313" spans="9:22" ht="18.75" x14ac:dyDescent="0.25">
      <c r="I313" s="531"/>
      <c r="J313" s="483" t="s">
        <v>54</v>
      </c>
      <c r="K313" s="102"/>
      <c r="L313" s="48" t="s">
        <v>55</v>
      </c>
      <c r="M313" s="64" t="s">
        <v>56</v>
      </c>
      <c r="N313" s="64" t="s">
        <v>57</v>
      </c>
      <c r="O313" s="64" t="s">
        <v>56</v>
      </c>
      <c r="P313" s="64" t="s">
        <v>57</v>
      </c>
      <c r="Q313" s="47" t="s">
        <v>56</v>
      </c>
      <c r="R313" s="48" t="s">
        <v>57</v>
      </c>
      <c r="S313" s="49" t="s">
        <v>56</v>
      </c>
      <c r="T313" s="50" t="s">
        <v>57</v>
      </c>
      <c r="U313" s="39" t="s">
        <v>56</v>
      </c>
      <c r="V313" s="148" t="s">
        <v>57</v>
      </c>
    </row>
    <row r="314" spans="9:22" ht="15.75" x14ac:dyDescent="0.25">
      <c r="I314" s="531"/>
      <c r="J314" s="106" t="s">
        <v>88</v>
      </c>
      <c r="K314" s="48" t="s">
        <v>62</v>
      </c>
      <c r="L314" s="484">
        <v>0.47499999999999998</v>
      </c>
      <c r="M314" s="64" t="s">
        <v>79</v>
      </c>
      <c r="N314" s="64" t="s">
        <v>79</v>
      </c>
      <c r="O314" s="64" t="s">
        <v>79</v>
      </c>
      <c r="P314" s="64" t="s">
        <v>79</v>
      </c>
      <c r="Q314" s="47">
        <v>1</v>
      </c>
      <c r="R314" s="47">
        <v>4</v>
      </c>
      <c r="S314" s="49">
        <v>0</v>
      </c>
      <c r="T314" s="49">
        <v>11</v>
      </c>
      <c r="U314" s="39">
        <v>8</v>
      </c>
      <c r="V314" s="148">
        <v>24</v>
      </c>
    </row>
    <row r="315" spans="9:22" ht="16.5" thickBot="1" x14ac:dyDescent="0.3">
      <c r="I315" s="531"/>
      <c r="J315" s="485" t="s">
        <v>88</v>
      </c>
      <c r="K315" s="359" t="s">
        <v>62</v>
      </c>
      <c r="L315" s="486">
        <v>1</v>
      </c>
      <c r="M315" s="357" t="s">
        <v>79</v>
      </c>
      <c r="N315" s="357" t="s">
        <v>79</v>
      </c>
      <c r="O315" s="357" t="s">
        <v>79</v>
      </c>
      <c r="P315" s="357" t="s">
        <v>79</v>
      </c>
      <c r="Q315" s="357" t="s">
        <v>79</v>
      </c>
      <c r="R315" s="357" t="s">
        <v>79</v>
      </c>
      <c r="S315" s="359">
        <v>6</v>
      </c>
      <c r="T315" s="359">
        <v>13</v>
      </c>
      <c r="U315" s="360">
        <v>7</v>
      </c>
      <c r="V315" s="361">
        <v>21</v>
      </c>
    </row>
    <row r="316" spans="9:22" ht="19.5" thickBot="1" x14ac:dyDescent="0.35">
      <c r="I316" s="531"/>
      <c r="J316" s="200"/>
      <c r="K316" s="201"/>
      <c r="L316" s="201"/>
      <c r="M316" s="388" t="s">
        <v>92</v>
      </c>
      <c r="N316" s="388"/>
      <c r="O316" s="388"/>
      <c r="P316" s="201"/>
      <c r="Q316" s="201"/>
      <c r="R316" s="201"/>
      <c r="S316" s="201"/>
      <c r="T316" s="201"/>
      <c r="U316" s="201"/>
      <c r="V316" s="202"/>
    </row>
    <row r="317" spans="9:22" ht="18.75" x14ac:dyDescent="0.3">
      <c r="I317" s="531"/>
      <c r="J317" s="487" t="s">
        <v>48</v>
      </c>
      <c r="K317" s="134"/>
      <c r="L317" s="134"/>
      <c r="M317" s="370">
        <v>5</v>
      </c>
      <c r="N317" s="370">
        <v>5</v>
      </c>
      <c r="O317" s="370">
        <v>4</v>
      </c>
      <c r="P317" s="370">
        <v>4</v>
      </c>
      <c r="Q317" s="370">
        <v>3</v>
      </c>
      <c r="R317" s="370">
        <v>3</v>
      </c>
      <c r="S317" s="348">
        <v>2</v>
      </c>
      <c r="T317" s="348">
        <v>2</v>
      </c>
      <c r="U317" s="349">
        <v>1</v>
      </c>
      <c r="V317" s="350">
        <v>1</v>
      </c>
    </row>
    <row r="318" spans="9:22" ht="18.75" x14ac:dyDescent="0.25">
      <c r="I318" s="531"/>
      <c r="J318" s="488" t="s">
        <v>54</v>
      </c>
      <c r="K318" s="134"/>
      <c r="L318" s="49" t="s">
        <v>55</v>
      </c>
      <c r="M318" s="64" t="s">
        <v>56</v>
      </c>
      <c r="N318" s="64" t="s">
        <v>57</v>
      </c>
      <c r="O318" s="64" t="s">
        <v>56</v>
      </c>
      <c r="P318" s="64" t="s">
        <v>57</v>
      </c>
      <c r="Q318" s="63" t="s">
        <v>56</v>
      </c>
      <c r="R318" s="64" t="s">
        <v>57</v>
      </c>
      <c r="S318" s="49" t="s">
        <v>56</v>
      </c>
      <c r="T318" s="50" t="s">
        <v>57</v>
      </c>
      <c r="U318" s="39" t="s">
        <v>56</v>
      </c>
      <c r="V318" s="148" t="s">
        <v>57</v>
      </c>
    </row>
    <row r="319" spans="9:22" ht="16.5" thickBot="1" x14ac:dyDescent="0.3">
      <c r="I319" s="531"/>
      <c r="J319" s="485" t="s">
        <v>98</v>
      </c>
      <c r="K319" s="359" t="s">
        <v>62</v>
      </c>
      <c r="L319" s="486">
        <v>1</v>
      </c>
      <c r="M319" s="357" t="s">
        <v>79</v>
      </c>
      <c r="N319" s="357" t="s">
        <v>79</v>
      </c>
      <c r="O319" s="357" t="s">
        <v>79</v>
      </c>
      <c r="P319" s="357" t="s">
        <v>79</v>
      </c>
      <c r="Q319" s="356" t="s">
        <v>79</v>
      </c>
      <c r="R319" s="357" t="s">
        <v>79</v>
      </c>
      <c r="S319" s="359">
        <v>2</v>
      </c>
      <c r="T319" s="489">
        <v>6</v>
      </c>
      <c r="U319" s="360">
        <v>10</v>
      </c>
      <c r="V319" s="361">
        <v>20</v>
      </c>
    </row>
    <row r="320" spans="9:22" ht="19.5" thickBot="1" x14ac:dyDescent="0.35">
      <c r="I320" s="531"/>
      <c r="J320" s="446"/>
      <c r="K320" s="490"/>
      <c r="L320" s="491"/>
      <c r="M320" s="492" t="s">
        <v>871</v>
      </c>
      <c r="N320" s="492"/>
      <c r="O320" s="492"/>
      <c r="P320" s="490"/>
      <c r="Q320" s="490"/>
      <c r="R320" s="491"/>
      <c r="S320" s="490"/>
      <c r="T320" s="490"/>
      <c r="U320" s="490"/>
      <c r="V320" s="493"/>
    </row>
    <row r="321" spans="9:24" ht="15.75" x14ac:dyDescent="0.25">
      <c r="I321" s="531"/>
      <c r="J321" s="502" t="s">
        <v>48</v>
      </c>
      <c r="K321" s="503"/>
      <c r="L321" s="503"/>
      <c r="M321" s="504">
        <v>5</v>
      </c>
      <c r="N321" s="504">
        <v>5</v>
      </c>
      <c r="O321" s="504">
        <v>4</v>
      </c>
      <c r="P321" s="504">
        <v>4</v>
      </c>
      <c r="Q321" s="504">
        <v>3</v>
      </c>
      <c r="R321" s="504">
        <v>3</v>
      </c>
      <c r="S321" s="504">
        <v>2</v>
      </c>
      <c r="T321" s="504">
        <v>2</v>
      </c>
      <c r="U321" s="503">
        <v>1</v>
      </c>
      <c r="V321" s="505">
        <v>1</v>
      </c>
    </row>
    <row r="322" spans="9:24" ht="15.75" x14ac:dyDescent="0.25">
      <c r="I322" s="531"/>
      <c r="J322" s="494" t="s">
        <v>54</v>
      </c>
      <c r="K322" s="414"/>
      <c r="L322" s="414" t="s">
        <v>55</v>
      </c>
      <c r="M322" s="413" t="s">
        <v>56</v>
      </c>
      <c r="N322" s="413" t="s">
        <v>57</v>
      </c>
      <c r="O322" s="413" t="s">
        <v>56</v>
      </c>
      <c r="P322" s="413" t="s">
        <v>57</v>
      </c>
      <c r="Q322" s="413" t="s">
        <v>56</v>
      </c>
      <c r="R322" s="413" t="s">
        <v>57</v>
      </c>
      <c r="S322" s="413" t="s">
        <v>56</v>
      </c>
      <c r="T322" s="413" t="s">
        <v>57</v>
      </c>
      <c r="U322" s="414" t="s">
        <v>56</v>
      </c>
      <c r="V322" s="415" t="s">
        <v>57</v>
      </c>
    </row>
    <row r="323" spans="9:24" ht="16.5" thickBot="1" x14ac:dyDescent="0.3">
      <c r="I323" s="531"/>
      <c r="J323" s="150" t="s">
        <v>101</v>
      </c>
      <c r="K323" s="151"/>
      <c r="L323" s="506">
        <v>1</v>
      </c>
      <c r="M323" s="507" t="s">
        <v>79</v>
      </c>
      <c r="N323" s="507" t="s">
        <v>79</v>
      </c>
      <c r="O323" s="507" t="s">
        <v>79</v>
      </c>
      <c r="P323" s="507" t="s">
        <v>79</v>
      </c>
      <c r="Q323" s="508" t="s">
        <v>79</v>
      </c>
      <c r="R323" s="507" t="s">
        <v>79</v>
      </c>
      <c r="S323" s="508" t="s">
        <v>79</v>
      </c>
      <c r="T323" s="507" t="s">
        <v>79</v>
      </c>
      <c r="U323" s="151">
        <v>9</v>
      </c>
      <c r="V323" s="509">
        <v>12</v>
      </c>
    </row>
    <row r="324" spans="9:24" ht="15.75" x14ac:dyDescent="0.25">
      <c r="I324" s="531"/>
      <c r="J324" s="531"/>
      <c r="K324" s="531"/>
      <c r="L324" s="531"/>
      <c r="M324" s="531"/>
      <c r="N324" s="531"/>
      <c r="O324" s="531"/>
      <c r="P324" s="531"/>
      <c r="Q324" s="531"/>
      <c r="R324" s="531"/>
      <c r="S324" s="531"/>
      <c r="T324" s="531"/>
      <c r="U324" s="531"/>
      <c r="V324" s="531"/>
      <c r="W324" s="531"/>
      <c r="X324" s="531"/>
    </row>
    <row r="326" spans="9:24" ht="15.75" thickBot="1" x14ac:dyDescent="0.3">
      <c r="I326" s="499"/>
      <c r="J326" s="499"/>
      <c r="K326" s="499"/>
      <c r="L326" s="499"/>
      <c r="M326" s="499"/>
      <c r="N326" s="499"/>
      <c r="O326" s="499"/>
      <c r="P326" s="499"/>
      <c r="Q326" s="499"/>
      <c r="R326" s="499"/>
      <c r="S326" s="499"/>
      <c r="T326" s="499"/>
      <c r="U326" s="499"/>
      <c r="V326" s="499"/>
      <c r="W326" s="499"/>
    </row>
    <row r="327" spans="9:24" ht="19.5" thickBot="1" x14ac:dyDescent="0.35">
      <c r="I327" s="510" t="s">
        <v>102</v>
      </c>
      <c r="J327" s="462" t="s">
        <v>43</v>
      </c>
      <c r="K327" s="456">
        <v>18</v>
      </c>
      <c r="L327" s="456" t="s">
        <v>44</v>
      </c>
      <c r="M327" s="456">
        <v>43</v>
      </c>
      <c r="N327" s="456"/>
      <c r="O327" s="456"/>
      <c r="P327" s="456"/>
      <c r="Q327" s="456"/>
      <c r="R327" s="456"/>
      <c r="S327" s="456"/>
      <c r="T327" s="601" t="s">
        <v>883</v>
      </c>
      <c r="U327" s="602"/>
      <c r="V327" s="463">
        <v>8568</v>
      </c>
    </row>
    <row r="328" spans="9:24" ht="19.5" thickBot="1" x14ac:dyDescent="0.35">
      <c r="I328" s="511" t="s">
        <v>266</v>
      </c>
      <c r="J328" s="28"/>
      <c r="K328" s="29"/>
      <c r="L328" s="29"/>
      <c r="M328" s="339" t="s">
        <v>47</v>
      </c>
      <c r="N328" s="339"/>
      <c r="O328" s="339"/>
      <c r="P328" s="29"/>
      <c r="Q328" s="29"/>
      <c r="R328" s="29"/>
      <c r="S328" s="340"/>
      <c r="T328" s="29"/>
      <c r="U328" s="29"/>
      <c r="V328" s="30"/>
    </row>
    <row r="329" spans="9:24" ht="18.75" x14ac:dyDescent="0.3">
      <c r="I329" s="531"/>
      <c r="J329" s="459" t="s">
        <v>48</v>
      </c>
      <c r="K329" s="352"/>
      <c r="L329" s="352"/>
      <c r="M329" s="345">
        <v>5</v>
      </c>
      <c r="N329" s="345">
        <v>5</v>
      </c>
      <c r="O329" s="346">
        <v>4</v>
      </c>
      <c r="P329" s="346">
        <v>4</v>
      </c>
      <c r="Q329" s="347">
        <v>3</v>
      </c>
      <c r="R329" s="347">
        <v>3</v>
      </c>
      <c r="S329" s="348">
        <v>2</v>
      </c>
      <c r="T329" s="348">
        <v>2</v>
      </c>
      <c r="U329" s="349">
        <v>1</v>
      </c>
      <c r="V329" s="350">
        <v>1</v>
      </c>
    </row>
    <row r="330" spans="9:24" ht="18.75" x14ac:dyDescent="0.25">
      <c r="I330" s="531"/>
      <c r="J330" s="461" t="s">
        <v>54</v>
      </c>
      <c r="K330" s="352"/>
      <c r="L330" s="45" t="s">
        <v>55</v>
      </c>
      <c r="M330" s="45" t="s">
        <v>56</v>
      </c>
      <c r="N330" s="45" t="s">
        <v>57</v>
      </c>
      <c r="O330" s="46" t="s">
        <v>56</v>
      </c>
      <c r="P330" s="46" t="s">
        <v>57</v>
      </c>
      <c r="Q330" s="47" t="s">
        <v>56</v>
      </c>
      <c r="R330" s="48" t="s">
        <v>57</v>
      </c>
      <c r="S330" s="49" t="s">
        <v>56</v>
      </c>
      <c r="T330" s="50" t="s">
        <v>57</v>
      </c>
      <c r="U330" s="39" t="s">
        <v>56</v>
      </c>
      <c r="V330" s="148" t="s">
        <v>57</v>
      </c>
    </row>
    <row r="331" spans="9:24" ht="15.75" x14ac:dyDescent="0.25">
      <c r="I331" s="531"/>
      <c r="J331" s="54" t="s">
        <v>61</v>
      </c>
      <c r="K331" s="45" t="s">
        <v>62</v>
      </c>
      <c r="L331" s="468">
        <v>5.0186741363211955E-3</v>
      </c>
      <c r="M331" s="45">
        <v>1</v>
      </c>
      <c r="N331" s="45">
        <v>1</v>
      </c>
      <c r="O331" s="46">
        <v>0</v>
      </c>
      <c r="P331" s="46">
        <v>0</v>
      </c>
      <c r="Q331" s="47">
        <v>1</v>
      </c>
      <c r="R331" s="47">
        <v>6</v>
      </c>
      <c r="S331" s="49">
        <v>10</v>
      </c>
      <c r="T331" s="49">
        <v>20</v>
      </c>
      <c r="U331" s="39">
        <v>10</v>
      </c>
      <c r="V331" s="148">
        <v>27</v>
      </c>
    </row>
    <row r="332" spans="9:24" ht="15.75" x14ac:dyDescent="0.25">
      <c r="I332" s="531"/>
      <c r="J332" s="84" t="s">
        <v>61</v>
      </c>
      <c r="K332" s="46" t="s">
        <v>62</v>
      </c>
      <c r="L332" s="478">
        <v>0.30894024276377219</v>
      </c>
      <c r="M332" s="64" t="s">
        <v>79</v>
      </c>
      <c r="N332" s="64" t="s">
        <v>79</v>
      </c>
      <c r="O332" s="46">
        <v>1</v>
      </c>
      <c r="P332" s="46">
        <v>3</v>
      </c>
      <c r="Q332" s="47">
        <v>0</v>
      </c>
      <c r="R332" s="47">
        <v>8</v>
      </c>
      <c r="S332" s="49">
        <v>2</v>
      </c>
      <c r="T332" s="49">
        <v>25</v>
      </c>
      <c r="U332" s="39">
        <v>6</v>
      </c>
      <c r="V332" s="148">
        <v>36</v>
      </c>
    </row>
    <row r="333" spans="9:24" ht="16.5" thickBot="1" x14ac:dyDescent="0.3">
      <c r="I333" s="531"/>
      <c r="J333" s="480" t="s">
        <v>61</v>
      </c>
      <c r="K333" s="358" t="s">
        <v>62</v>
      </c>
      <c r="L333" s="479">
        <v>1</v>
      </c>
      <c r="M333" s="357" t="s">
        <v>79</v>
      </c>
      <c r="N333" s="357" t="s">
        <v>79</v>
      </c>
      <c r="O333" s="357" t="s">
        <v>79</v>
      </c>
      <c r="P333" s="357" t="s">
        <v>79</v>
      </c>
      <c r="Q333" s="358">
        <v>3</v>
      </c>
      <c r="R333" s="358">
        <v>10</v>
      </c>
      <c r="S333" s="359">
        <v>2</v>
      </c>
      <c r="T333" s="359">
        <v>21</v>
      </c>
      <c r="U333" s="360">
        <v>6</v>
      </c>
      <c r="V333" s="361">
        <v>28</v>
      </c>
    </row>
    <row r="334" spans="9:24" ht="19.5" thickBot="1" x14ac:dyDescent="0.35">
      <c r="I334" s="531"/>
      <c r="J334" s="185"/>
      <c r="K334" s="186"/>
      <c r="L334" s="186"/>
      <c r="M334" s="364" t="s">
        <v>863</v>
      </c>
      <c r="N334" s="364"/>
      <c r="O334" s="364"/>
      <c r="P334" s="186"/>
      <c r="Q334" s="186"/>
      <c r="R334" s="186"/>
      <c r="S334" s="186"/>
      <c r="T334" s="186"/>
      <c r="U334" s="186"/>
      <c r="V334" s="187"/>
    </row>
    <row r="335" spans="9:24" ht="18.75" x14ac:dyDescent="0.3">
      <c r="I335" s="531"/>
      <c r="J335" s="476" t="s">
        <v>48</v>
      </c>
      <c r="K335" s="82"/>
      <c r="L335" s="82"/>
      <c r="M335" s="370">
        <v>5</v>
      </c>
      <c r="N335" s="370">
        <v>5</v>
      </c>
      <c r="O335" s="346">
        <v>4</v>
      </c>
      <c r="P335" s="346">
        <v>4</v>
      </c>
      <c r="Q335" s="347">
        <v>3</v>
      </c>
      <c r="R335" s="347">
        <v>3</v>
      </c>
      <c r="S335" s="348">
        <v>2</v>
      </c>
      <c r="T335" s="348">
        <v>2</v>
      </c>
      <c r="U335" s="349">
        <v>1</v>
      </c>
      <c r="V335" s="350">
        <v>1</v>
      </c>
    </row>
    <row r="336" spans="9:24" ht="18.75" x14ac:dyDescent="0.25">
      <c r="I336" s="531"/>
      <c r="J336" s="477" t="s">
        <v>54</v>
      </c>
      <c r="K336" s="82"/>
      <c r="L336" s="46" t="s">
        <v>55</v>
      </c>
      <c r="M336" s="64" t="s">
        <v>56</v>
      </c>
      <c r="N336" s="64" t="s">
        <v>57</v>
      </c>
      <c r="O336" s="46" t="s">
        <v>56</v>
      </c>
      <c r="P336" s="46" t="s">
        <v>57</v>
      </c>
      <c r="Q336" s="47" t="s">
        <v>56</v>
      </c>
      <c r="R336" s="48" t="s">
        <v>57</v>
      </c>
      <c r="S336" s="49" t="s">
        <v>56</v>
      </c>
      <c r="T336" s="50" t="s">
        <v>57</v>
      </c>
      <c r="U336" s="39" t="s">
        <v>56</v>
      </c>
      <c r="V336" s="148" t="s">
        <v>57</v>
      </c>
    </row>
    <row r="337" spans="9:24" ht="15.75" x14ac:dyDescent="0.25">
      <c r="I337" s="531"/>
      <c r="J337" s="84" t="s">
        <v>83</v>
      </c>
      <c r="K337" s="46" t="s">
        <v>62</v>
      </c>
      <c r="L337" s="478">
        <v>7.0261437908496732E-2</v>
      </c>
      <c r="M337" s="64" t="s">
        <v>79</v>
      </c>
      <c r="N337" s="64" t="s">
        <v>79</v>
      </c>
      <c r="O337" s="46">
        <v>1</v>
      </c>
      <c r="P337" s="46">
        <v>1</v>
      </c>
      <c r="Q337" s="47">
        <v>0</v>
      </c>
      <c r="R337" s="47">
        <v>4</v>
      </c>
      <c r="S337" s="49">
        <v>3</v>
      </c>
      <c r="T337" s="49">
        <v>16</v>
      </c>
      <c r="U337" s="39">
        <v>11</v>
      </c>
      <c r="V337" s="148">
        <v>30</v>
      </c>
    </row>
    <row r="338" spans="9:24" ht="16.5" thickBot="1" x14ac:dyDescent="0.3">
      <c r="I338" s="531"/>
      <c r="J338" s="480" t="s">
        <v>83</v>
      </c>
      <c r="K338" s="358" t="s">
        <v>62</v>
      </c>
      <c r="L338" s="481">
        <v>1</v>
      </c>
      <c r="M338" s="357" t="s">
        <v>79</v>
      </c>
      <c r="N338" s="357" t="s">
        <v>79</v>
      </c>
      <c r="O338" s="357" t="s">
        <v>79</v>
      </c>
      <c r="P338" s="357" t="s">
        <v>79</v>
      </c>
      <c r="Q338" s="473">
        <v>1</v>
      </c>
      <c r="R338" s="473">
        <v>6</v>
      </c>
      <c r="S338" s="359">
        <v>1</v>
      </c>
      <c r="T338" s="359">
        <v>22</v>
      </c>
      <c r="U338" s="360">
        <v>0</v>
      </c>
      <c r="V338" s="361">
        <v>32</v>
      </c>
    </row>
    <row r="339" spans="9:24" ht="19.5" thickBot="1" x14ac:dyDescent="0.35">
      <c r="I339" s="531"/>
      <c r="J339" s="191"/>
      <c r="K339" s="383"/>
      <c r="L339" s="383"/>
      <c r="M339" s="384" t="s">
        <v>85</v>
      </c>
      <c r="N339" s="384"/>
      <c r="O339" s="384"/>
      <c r="P339" s="192"/>
      <c r="Q339" s="192"/>
      <c r="R339" s="192"/>
      <c r="S339" s="192"/>
      <c r="T339" s="192"/>
      <c r="U339" s="192"/>
      <c r="V339" s="193"/>
    </row>
    <row r="340" spans="9:24" ht="18.75" x14ac:dyDescent="0.3">
      <c r="I340" s="531"/>
      <c r="J340" s="482" t="s">
        <v>48</v>
      </c>
      <c r="K340" s="102"/>
      <c r="L340" s="102"/>
      <c r="M340" s="370">
        <v>5</v>
      </c>
      <c r="N340" s="370">
        <v>5</v>
      </c>
      <c r="O340" s="370">
        <v>4</v>
      </c>
      <c r="P340" s="370">
        <v>4</v>
      </c>
      <c r="Q340" s="347">
        <v>3</v>
      </c>
      <c r="R340" s="347">
        <v>3</v>
      </c>
      <c r="S340" s="348">
        <v>2</v>
      </c>
      <c r="T340" s="348">
        <v>2</v>
      </c>
      <c r="U340" s="349">
        <v>1</v>
      </c>
      <c r="V340" s="350">
        <v>1</v>
      </c>
    </row>
    <row r="341" spans="9:24" ht="18.75" x14ac:dyDescent="0.25">
      <c r="I341" s="531"/>
      <c r="J341" s="483" t="s">
        <v>54</v>
      </c>
      <c r="K341" s="102"/>
      <c r="L341" s="48" t="s">
        <v>55</v>
      </c>
      <c r="M341" s="64" t="s">
        <v>56</v>
      </c>
      <c r="N341" s="64" t="s">
        <v>57</v>
      </c>
      <c r="O341" s="64" t="s">
        <v>56</v>
      </c>
      <c r="P341" s="64" t="s">
        <v>57</v>
      </c>
      <c r="Q341" s="47" t="s">
        <v>56</v>
      </c>
      <c r="R341" s="48" t="s">
        <v>57</v>
      </c>
      <c r="S341" s="49" t="s">
        <v>56</v>
      </c>
      <c r="T341" s="50" t="s">
        <v>57</v>
      </c>
      <c r="U341" s="39" t="s">
        <v>56</v>
      </c>
      <c r="V341" s="148" t="s">
        <v>57</v>
      </c>
    </row>
    <row r="342" spans="9:24" ht="15.75" x14ac:dyDescent="0.25">
      <c r="I342" s="531"/>
      <c r="J342" s="106" t="s">
        <v>88</v>
      </c>
      <c r="K342" s="48" t="s">
        <v>62</v>
      </c>
      <c r="L342" s="484">
        <v>0.47303921568627449</v>
      </c>
      <c r="M342" s="64" t="s">
        <v>79</v>
      </c>
      <c r="N342" s="64" t="s">
        <v>79</v>
      </c>
      <c r="O342" s="64" t="s">
        <v>79</v>
      </c>
      <c r="P342" s="64" t="s">
        <v>79</v>
      </c>
      <c r="Q342" s="47">
        <v>1</v>
      </c>
      <c r="R342" s="47">
        <v>3</v>
      </c>
      <c r="S342" s="49">
        <v>1</v>
      </c>
      <c r="T342" s="49">
        <v>11</v>
      </c>
      <c r="U342" s="39">
        <v>10</v>
      </c>
      <c r="V342" s="148">
        <v>26</v>
      </c>
    </row>
    <row r="343" spans="9:24" ht="16.5" thickBot="1" x14ac:dyDescent="0.3">
      <c r="I343" s="531"/>
      <c r="J343" s="485" t="s">
        <v>88</v>
      </c>
      <c r="K343" s="359" t="s">
        <v>62</v>
      </c>
      <c r="L343" s="486">
        <v>1</v>
      </c>
      <c r="M343" s="357" t="s">
        <v>79</v>
      </c>
      <c r="N343" s="357" t="s">
        <v>79</v>
      </c>
      <c r="O343" s="357" t="s">
        <v>79</v>
      </c>
      <c r="P343" s="357" t="s">
        <v>79</v>
      </c>
      <c r="Q343" s="357" t="s">
        <v>79</v>
      </c>
      <c r="R343" s="357" t="s">
        <v>79</v>
      </c>
      <c r="S343" s="359">
        <v>6</v>
      </c>
      <c r="T343" s="359">
        <v>12</v>
      </c>
      <c r="U343" s="360">
        <v>10</v>
      </c>
      <c r="V343" s="361">
        <v>24</v>
      </c>
    </row>
    <row r="344" spans="9:24" ht="19.5" thickBot="1" x14ac:dyDescent="0.35">
      <c r="I344" s="531"/>
      <c r="J344" s="200"/>
      <c r="K344" s="201"/>
      <c r="L344" s="201"/>
      <c r="M344" s="388" t="s">
        <v>92</v>
      </c>
      <c r="N344" s="388"/>
      <c r="O344" s="388"/>
      <c r="P344" s="201"/>
      <c r="Q344" s="201"/>
      <c r="R344" s="201"/>
      <c r="S344" s="201"/>
      <c r="T344" s="201"/>
      <c r="U344" s="201"/>
      <c r="V344" s="202"/>
    </row>
    <row r="345" spans="9:24" ht="18.75" x14ac:dyDescent="0.3">
      <c r="I345" s="531"/>
      <c r="J345" s="487" t="s">
        <v>48</v>
      </c>
      <c r="K345" s="134"/>
      <c r="L345" s="134"/>
      <c r="M345" s="370">
        <v>5</v>
      </c>
      <c r="N345" s="370">
        <v>5</v>
      </c>
      <c r="O345" s="370">
        <v>4</v>
      </c>
      <c r="P345" s="370">
        <v>4</v>
      </c>
      <c r="Q345" s="370">
        <v>3</v>
      </c>
      <c r="R345" s="370">
        <v>3</v>
      </c>
      <c r="S345" s="348">
        <v>2</v>
      </c>
      <c r="T345" s="348">
        <v>2</v>
      </c>
      <c r="U345" s="349">
        <v>1</v>
      </c>
      <c r="V345" s="350">
        <v>1</v>
      </c>
    </row>
    <row r="346" spans="9:24" ht="18.75" x14ac:dyDescent="0.25">
      <c r="I346" s="531"/>
      <c r="J346" s="488" t="s">
        <v>54</v>
      </c>
      <c r="K346" s="134"/>
      <c r="L346" s="49" t="s">
        <v>55</v>
      </c>
      <c r="M346" s="64" t="s">
        <v>56</v>
      </c>
      <c r="N346" s="64" t="s">
        <v>57</v>
      </c>
      <c r="O346" s="64" t="s">
        <v>56</v>
      </c>
      <c r="P346" s="64" t="s">
        <v>57</v>
      </c>
      <c r="Q346" s="63" t="s">
        <v>56</v>
      </c>
      <c r="R346" s="64" t="s">
        <v>57</v>
      </c>
      <c r="S346" s="49" t="s">
        <v>56</v>
      </c>
      <c r="T346" s="50" t="s">
        <v>57</v>
      </c>
      <c r="U346" s="39" t="s">
        <v>56</v>
      </c>
      <c r="V346" s="148" t="s">
        <v>57</v>
      </c>
    </row>
    <row r="347" spans="9:24" ht="16.5" thickBot="1" x14ac:dyDescent="0.3">
      <c r="I347" s="531"/>
      <c r="J347" s="485" t="s">
        <v>98</v>
      </c>
      <c r="K347" s="359" t="s">
        <v>62</v>
      </c>
      <c r="L347" s="486">
        <v>1</v>
      </c>
      <c r="M347" s="357" t="s">
        <v>79</v>
      </c>
      <c r="N347" s="357" t="s">
        <v>79</v>
      </c>
      <c r="O347" s="357" t="s">
        <v>79</v>
      </c>
      <c r="P347" s="357" t="s">
        <v>79</v>
      </c>
      <c r="Q347" s="356" t="s">
        <v>79</v>
      </c>
      <c r="R347" s="357" t="s">
        <v>79</v>
      </c>
      <c r="S347" s="359">
        <v>2</v>
      </c>
      <c r="T347" s="489">
        <v>6</v>
      </c>
      <c r="U347" s="360">
        <v>12</v>
      </c>
      <c r="V347" s="361">
        <v>21</v>
      </c>
    </row>
    <row r="348" spans="9:24" ht="19.5" thickBot="1" x14ac:dyDescent="0.35">
      <c r="I348" s="531"/>
      <c r="J348" s="446"/>
      <c r="K348" s="490"/>
      <c r="L348" s="491"/>
      <c r="M348" s="492" t="s">
        <v>871</v>
      </c>
      <c r="N348" s="492"/>
      <c r="O348" s="492"/>
      <c r="P348" s="490"/>
      <c r="Q348" s="490"/>
      <c r="R348" s="491"/>
      <c r="S348" s="490"/>
      <c r="T348" s="490"/>
      <c r="U348" s="490"/>
      <c r="V348" s="493"/>
    </row>
    <row r="349" spans="9:24" ht="15.75" x14ac:dyDescent="0.25">
      <c r="I349" s="531"/>
      <c r="J349" s="502" t="s">
        <v>48</v>
      </c>
      <c r="K349" s="503"/>
      <c r="L349" s="503"/>
      <c r="M349" s="504">
        <v>5</v>
      </c>
      <c r="N349" s="504">
        <v>5</v>
      </c>
      <c r="O349" s="504">
        <v>4</v>
      </c>
      <c r="P349" s="504">
        <v>4</v>
      </c>
      <c r="Q349" s="504">
        <v>3</v>
      </c>
      <c r="R349" s="504">
        <v>3</v>
      </c>
      <c r="S349" s="504">
        <v>2</v>
      </c>
      <c r="T349" s="504">
        <v>2</v>
      </c>
      <c r="U349" s="503">
        <v>1</v>
      </c>
      <c r="V349" s="505">
        <v>1</v>
      </c>
    </row>
    <row r="350" spans="9:24" ht="15.75" x14ac:dyDescent="0.25">
      <c r="I350" s="531"/>
      <c r="J350" s="494" t="s">
        <v>54</v>
      </c>
      <c r="K350" s="414"/>
      <c r="L350" s="414" t="s">
        <v>55</v>
      </c>
      <c r="M350" s="413" t="s">
        <v>56</v>
      </c>
      <c r="N350" s="413" t="s">
        <v>57</v>
      </c>
      <c r="O350" s="413" t="s">
        <v>56</v>
      </c>
      <c r="P350" s="413" t="s">
        <v>57</v>
      </c>
      <c r="Q350" s="413" t="s">
        <v>56</v>
      </c>
      <c r="R350" s="413" t="s">
        <v>57</v>
      </c>
      <c r="S350" s="413" t="s">
        <v>56</v>
      </c>
      <c r="T350" s="413" t="s">
        <v>57</v>
      </c>
      <c r="U350" s="414" t="s">
        <v>56</v>
      </c>
      <c r="V350" s="415" t="s">
        <v>57</v>
      </c>
    </row>
    <row r="351" spans="9:24" ht="16.5" thickBot="1" x14ac:dyDescent="0.3">
      <c r="I351" s="531"/>
      <c r="J351" s="150" t="s">
        <v>101</v>
      </c>
      <c r="K351" s="151"/>
      <c r="L351" s="506">
        <v>1</v>
      </c>
      <c r="M351" s="507" t="s">
        <v>79</v>
      </c>
      <c r="N351" s="507" t="s">
        <v>79</v>
      </c>
      <c r="O351" s="507" t="s">
        <v>79</v>
      </c>
      <c r="P351" s="507" t="s">
        <v>79</v>
      </c>
      <c r="Q351" s="508" t="s">
        <v>79</v>
      </c>
      <c r="R351" s="507" t="s">
        <v>79</v>
      </c>
      <c r="S351" s="508" t="s">
        <v>79</v>
      </c>
      <c r="T351" s="507" t="s">
        <v>79</v>
      </c>
      <c r="U351" s="151">
        <v>11</v>
      </c>
      <c r="V351" s="509">
        <v>13</v>
      </c>
    </row>
    <row r="352" spans="9:24" ht="15.75" x14ac:dyDescent="0.25">
      <c r="I352" s="531"/>
      <c r="J352" s="531"/>
      <c r="K352" s="531"/>
      <c r="L352" s="531"/>
      <c r="M352" s="531"/>
      <c r="N352" s="531"/>
      <c r="O352" s="531"/>
      <c r="P352" s="531"/>
      <c r="Q352" s="531"/>
      <c r="R352" s="531"/>
      <c r="S352" s="531"/>
      <c r="T352" s="531"/>
      <c r="U352" s="531"/>
      <c r="V352" s="531"/>
      <c r="W352" s="531"/>
      <c r="X352" s="531"/>
    </row>
    <row r="353" spans="9:23" x14ac:dyDescent="0.25">
      <c r="I353" s="499"/>
      <c r="J353" s="499"/>
      <c r="K353" s="499"/>
      <c r="L353" s="499"/>
      <c r="M353" s="499"/>
      <c r="N353" s="499"/>
      <c r="O353" s="499"/>
      <c r="P353" s="499"/>
      <c r="Q353" s="499"/>
      <c r="R353" s="499"/>
      <c r="S353" s="499"/>
      <c r="T353" s="499"/>
      <c r="U353" s="499"/>
      <c r="V353" s="499"/>
      <c r="W353" s="499"/>
    </row>
    <row r="354" spans="9:23" ht="15.75" thickBot="1" x14ac:dyDescent="0.3"/>
    <row r="355" spans="9:23" ht="19.5" thickBot="1" x14ac:dyDescent="0.35">
      <c r="I355" s="510" t="s">
        <v>102</v>
      </c>
      <c r="J355" s="462" t="s">
        <v>43</v>
      </c>
      <c r="K355" s="456">
        <v>19</v>
      </c>
      <c r="L355" s="456" t="s">
        <v>44</v>
      </c>
      <c r="M355" s="456">
        <v>52</v>
      </c>
      <c r="N355" s="456"/>
      <c r="O355" s="456"/>
      <c r="P355" s="456"/>
      <c r="Q355" s="456"/>
      <c r="R355" s="456"/>
      <c r="S355" s="456"/>
      <c r="T355" s="601" t="s">
        <v>883</v>
      </c>
      <c r="U355" s="602"/>
      <c r="V355" s="463">
        <v>11628</v>
      </c>
    </row>
    <row r="356" spans="9:23" ht="19.5" thickBot="1" x14ac:dyDescent="0.35">
      <c r="I356" s="511" t="s">
        <v>267</v>
      </c>
      <c r="J356" s="28"/>
      <c r="K356" s="29"/>
      <c r="L356" s="29"/>
      <c r="M356" s="339" t="s">
        <v>47</v>
      </c>
      <c r="N356" s="339"/>
      <c r="O356" s="339"/>
      <c r="P356" s="29"/>
      <c r="Q356" s="29"/>
      <c r="R356" s="29"/>
      <c r="S356" s="340"/>
      <c r="T356" s="29"/>
      <c r="U356" s="29"/>
      <c r="V356" s="30"/>
    </row>
    <row r="357" spans="9:23" ht="18.75" x14ac:dyDescent="0.3">
      <c r="I357" s="531"/>
      <c r="J357" s="459" t="s">
        <v>48</v>
      </c>
      <c r="K357" s="352"/>
      <c r="L357" s="352"/>
      <c r="M357" s="345">
        <v>5</v>
      </c>
      <c r="N357" s="345">
        <v>5</v>
      </c>
      <c r="O357" s="346">
        <v>4</v>
      </c>
      <c r="P357" s="346">
        <v>4</v>
      </c>
      <c r="Q357" s="347">
        <v>3</v>
      </c>
      <c r="R357" s="347">
        <v>3</v>
      </c>
      <c r="S357" s="348">
        <v>2</v>
      </c>
      <c r="T357" s="348">
        <v>2</v>
      </c>
      <c r="U357" s="349">
        <v>1</v>
      </c>
      <c r="V357" s="350">
        <v>1</v>
      </c>
    </row>
    <row r="358" spans="9:23" ht="18.75" x14ac:dyDescent="0.25">
      <c r="I358" s="531"/>
      <c r="J358" s="461" t="s">
        <v>54</v>
      </c>
      <c r="K358" s="352"/>
      <c r="L358" s="45" t="s">
        <v>55</v>
      </c>
      <c r="M358" s="45" t="s">
        <v>56</v>
      </c>
      <c r="N358" s="45" t="s">
        <v>57</v>
      </c>
      <c r="O358" s="46" t="s">
        <v>56</v>
      </c>
      <c r="P358" s="46" t="s">
        <v>57</v>
      </c>
      <c r="Q358" s="47" t="s">
        <v>56</v>
      </c>
      <c r="R358" s="48" t="s">
        <v>57</v>
      </c>
      <c r="S358" s="49" t="s">
        <v>56</v>
      </c>
      <c r="T358" s="50" t="s">
        <v>57</v>
      </c>
      <c r="U358" s="39" t="s">
        <v>56</v>
      </c>
      <c r="V358" s="148" t="s">
        <v>57</v>
      </c>
    </row>
    <row r="359" spans="9:23" ht="15.75" x14ac:dyDescent="0.25">
      <c r="I359" s="531"/>
      <c r="J359" s="54" t="s">
        <v>61</v>
      </c>
      <c r="K359" s="45" t="s">
        <v>62</v>
      </c>
      <c r="L359" s="468">
        <v>4.4719642242862061E-3</v>
      </c>
      <c r="M359" s="45">
        <v>1</v>
      </c>
      <c r="N359" s="45">
        <v>1</v>
      </c>
      <c r="O359" s="46">
        <v>0</v>
      </c>
      <c r="P359" s="46">
        <v>0</v>
      </c>
      <c r="Q359" s="47">
        <v>1</v>
      </c>
      <c r="R359" s="47">
        <v>6</v>
      </c>
      <c r="S359" s="49">
        <v>10</v>
      </c>
      <c r="T359" s="49">
        <v>21</v>
      </c>
      <c r="U359" s="39">
        <v>14</v>
      </c>
      <c r="V359" s="148">
        <v>32</v>
      </c>
    </row>
    <row r="360" spans="9:23" ht="15.75" x14ac:dyDescent="0.25">
      <c r="I360" s="531"/>
      <c r="J360" s="84" t="s">
        <v>61</v>
      </c>
      <c r="K360" s="46" t="s">
        <v>62</v>
      </c>
      <c r="L360" s="478">
        <v>0.29325765393876851</v>
      </c>
      <c r="M360" s="64" t="s">
        <v>79</v>
      </c>
      <c r="N360" s="64" t="s">
        <v>79</v>
      </c>
      <c r="O360" s="46">
        <v>1</v>
      </c>
      <c r="P360" s="46">
        <v>3</v>
      </c>
      <c r="Q360" s="47">
        <v>0</v>
      </c>
      <c r="R360" s="47">
        <v>9</v>
      </c>
      <c r="S360" s="49">
        <v>2</v>
      </c>
      <c r="T360" s="49">
        <v>28</v>
      </c>
      <c r="U360" s="39">
        <v>8</v>
      </c>
      <c r="V360" s="148">
        <v>40</v>
      </c>
    </row>
    <row r="361" spans="9:23" ht="16.5" thickBot="1" x14ac:dyDescent="0.3">
      <c r="I361" s="531"/>
      <c r="J361" s="480" t="s">
        <v>61</v>
      </c>
      <c r="K361" s="358" t="s">
        <v>62</v>
      </c>
      <c r="L361" s="479">
        <v>1</v>
      </c>
      <c r="M361" s="357" t="s">
        <v>79</v>
      </c>
      <c r="N361" s="357" t="s">
        <v>79</v>
      </c>
      <c r="O361" s="357" t="s">
        <v>79</v>
      </c>
      <c r="P361" s="357" t="s">
        <v>79</v>
      </c>
      <c r="Q361" s="358">
        <v>3</v>
      </c>
      <c r="R361" s="358">
        <v>10</v>
      </c>
      <c r="S361" s="359">
        <v>2</v>
      </c>
      <c r="T361" s="359">
        <v>25</v>
      </c>
      <c r="U361" s="360">
        <v>7</v>
      </c>
      <c r="V361" s="361">
        <v>35</v>
      </c>
    </row>
    <row r="362" spans="9:23" ht="19.5" thickBot="1" x14ac:dyDescent="0.35">
      <c r="I362" s="531"/>
      <c r="J362" s="185"/>
      <c r="K362" s="186"/>
      <c r="L362" s="186"/>
      <c r="M362" s="364" t="s">
        <v>863</v>
      </c>
      <c r="N362" s="364"/>
      <c r="O362" s="364"/>
      <c r="P362" s="186"/>
      <c r="Q362" s="186"/>
      <c r="R362" s="186"/>
      <c r="S362" s="186"/>
      <c r="T362" s="186"/>
      <c r="U362" s="186"/>
      <c r="V362" s="187"/>
    </row>
    <row r="363" spans="9:23" ht="18.75" x14ac:dyDescent="0.3">
      <c r="I363" s="531"/>
      <c r="J363" s="476" t="s">
        <v>48</v>
      </c>
      <c r="K363" s="82"/>
      <c r="L363" s="82"/>
      <c r="M363" s="370">
        <v>5</v>
      </c>
      <c r="N363" s="370">
        <v>5</v>
      </c>
      <c r="O363" s="346">
        <v>4</v>
      </c>
      <c r="P363" s="346">
        <v>4</v>
      </c>
      <c r="Q363" s="347">
        <v>3</v>
      </c>
      <c r="R363" s="347">
        <v>3</v>
      </c>
      <c r="S363" s="348">
        <v>2</v>
      </c>
      <c r="T363" s="348">
        <v>2</v>
      </c>
      <c r="U363" s="349">
        <v>1</v>
      </c>
      <c r="V363" s="350">
        <v>1</v>
      </c>
    </row>
    <row r="364" spans="9:23" ht="18.75" x14ac:dyDescent="0.25">
      <c r="I364" s="531"/>
      <c r="J364" s="477" t="s">
        <v>54</v>
      </c>
      <c r="K364" s="82"/>
      <c r="L364" s="46" t="s">
        <v>55</v>
      </c>
      <c r="M364" s="64" t="s">
        <v>56</v>
      </c>
      <c r="N364" s="64" t="s">
        <v>57</v>
      </c>
      <c r="O364" s="46" t="s">
        <v>56</v>
      </c>
      <c r="P364" s="46" t="s">
        <v>57</v>
      </c>
      <c r="Q364" s="47" t="s">
        <v>56</v>
      </c>
      <c r="R364" s="48" t="s">
        <v>57</v>
      </c>
      <c r="S364" s="49" t="s">
        <v>56</v>
      </c>
      <c r="T364" s="50" t="s">
        <v>57</v>
      </c>
      <c r="U364" s="39" t="s">
        <v>56</v>
      </c>
      <c r="V364" s="148" t="s">
        <v>57</v>
      </c>
    </row>
    <row r="365" spans="9:23" ht="15.75" x14ac:dyDescent="0.25">
      <c r="I365" s="531"/>
      <c r="J365" s="84" t="s">
        <v>83</v>
      </c>
      <c r="K365" s="46" t="s">
        <v>62</v>
      </c>
      <c r="L365" s="478">
        <v>6.7079463364293088E-2</v>
      </c>
      <c r="M365" s="64" t="s">
        <v>79</v>
      </c>
      <c r="N365" s="64" t="s">
        <v>79</v>
      </c>
      <c r="O365" s="46">
        <v>1</v>
      </c>
      <c r="P365" s="46">
        <v>1</v>
      </c>
      <c r="Q365" s="47">
        <v>0</v>
      </c>
      <c r="R365" s="47">
        <v>4</v>
      </c>
      <c r="S365" s="49">
        <v>5</v>
      </c>
      <c r="T365" s="49">
        <v>21</v>
      </c>
      <c r="U365" s="39">
        <v>10</v>
      </c>
      <c r="V365" s="148">
        <v>33</v>
      </c>
    </row>
    <row r="366" spans="9:23" ht="16.5" thickBot="1" x14ac:dyDescent="0.3">
      <c r="I366" s="531"/>
      <c r="J366" s="480" t="s">
        <v>83</v>
      </c>
      <c r="K366" s="358" t="s">
        <v>62</v>
      </c>
      <c r="L366" s="481">
        <v>1</v>
      </c>
      <c r="M366" s="357" t="s">
        <v>79</v>
      </c>
      <c r="N366" s="357" t="s">
        <v>79</v>
      </c>
      <c r="O366" s="357" t="s">
        <v>79</v>
      </c>
      <c r="P366" s="357" t="s">
        <v>79</v>
      </c>
      <c r="Q366" s="473">
        <v>1</v>
      </c>
      <c r="R366" s="473">
        <v>8</v>
      </c>
      <c r="S366" s="359">
        <v>3</v>
      </c>
      <c r="T366" s="359">
        <v>22</v>
      </c>
      <c r="U366" s="360">
        <v>2</v>
      </c>
      <c r="V366" s="361">
        <v>36</v>
      </c>
    </row>
    <row r="367" spans="9:23" ht="19.5" thickBot="1" x14ac:dyDescent="0.35">
      <c r="I367" s="531"/>
      <c r="J367" s="191"/>
      <c r="K367" s="383"/>
      <c r="L367" s="383"/>
      <c r="M367" s="384" t="s">
        <v>85</v>
      </c>
      <c r="N367" s="384"/>
      <c r="O367" s="384"/>
      <c r="P367" s="192"/>
      <c r="Q367" s="192"/>
      <c r="R367" s="192"/>
      <c r="S367" s="192"/>
      <c r="T367" s="192"/>
      <c r="U367" s="192"/>
      <c r="V367" s="193"/>
    </row>
    <row r="368" spans="9:23" ht="18.75" x14ac:dyDescent="0.3">
      <c r="I368" s="531"/>
      <c r="J368" s="482" t="s">
        <v>48</v>
      </c>
      <c r="K368" s="102"/>
      <c r="L368" s="102"/>
      <c r="M368" s="370">
        <v>5</v>
      </c>
      <c r="N368" s="370">
        <v>5</v>
      </c>
      <c r="O368" s="370">
        <v>4</v>
      </c>
      <c r="P368" s="370">
        <v>4</v>
      </c>
      <c r="Q368" s="347">
        <v>3</v>
      </c>
      <c r="R368" s="347">
        <v>3</v>
      </c>
      <c r="S368" s="348">
        <v>2</v>
      </c>
      <c r="T368" s="348">
        <v>2</v>
      </c>
      <c r="U368" s="349">
        <v>1</v>
      </c>
      <c r="V368" s="350">
        <v>1</v>
      </c>
    </row>
    <row r="369" spans="9:25" ht="18.75" x14ac:dyDescent="0.25">
      <c r="I369" s="531"/>
      <c r="J369" s="483" t="s">
        <v>54</v>
      </c>
      <c r="K369" s="102"/>
      <c r="L369" s="48" t="s">
        <v>55</v>
      </c>
      <c r="M369" s="64" t="s">
        <v>56</v>
      </c>
      <c r="N369" s="64" t="s">
        <v>57</v>
      </c>
      <c r="O369" s="64" t="s">
        <v>56</v>
      </c>
      <c r="P369" s="64" t="s">
        <v>57</v>
      </c>
      <c r="Q369" s="47" t="s">
        <v>56</v>
      </c>
      <c r="R369" s="48" t="s">
        <v>57</v>
      </c>
      <c r="S369" s="49" t="s">
        <v>56</v>
      </c>
      <c r="T369" s="50" t="s">
        <v>57</v>
      </c>
      <c r="U369" s="39" t="s">
        <v>56</v>
      </c>
      <c r="V369" s="148" t="s">
        <v>57</v>
      </c>
    </row>
    <row r="370" spans="9:25" ht="15.75" x14ac:dyDescent="0.25">
      <c r="I370" s="531"/>
      <c r="J370" s="106" t="s">
        <v>88</v>
      </c>
      <c r="K370" s="48" t="s">
        <v>62</v>
      </c>
      <c r="L370" s="484">
        <v>0.47162022703818368</v>
      </c>
      <c r="M370" s="64" t="s">
        <v>79</v>
      </c>
      <c r="N370" s="64" t="s">
        <v>79</v>
      </c>
      <c r="O370" s="64" t="s">
        <v>79</v>
      </c>
      <c r="P370" s="64" t="s">
        <v>79</v>
      </c>
      <c r="Q370" s="47">
        <v>1</v>
      </c>
      <c r="R370" s="47">
        <v>4</v>
      </c>
      <c r="S370" s="49">
        <v>1</v>
      </c>
      <c r="T370" s="49">
        <v>12</v>
      </c>
      <c r="U370" s="39">
        <v>12</v>
      </c>
      <c r="V370" s="148">
        <v>31</v>
      </c>
    </row>
    <row r="371" spans="9:25" ht="16.5" thickBot="1" x14ac:dyDescent="0.3">
      <c r="I371" s="531"/>
      <c r="J371" s="485" t="s">
        <v>88</v>
      </c>
      <c r="K371" s="359" t="s">
        <v>62</v>
      </c>
      <c r="L371" s="486">
        <v>1</v>
      </c>
      <c r="M371" s="357" t="s">
        <v>79</v>
      </c>
      <c r="N371" s="357" t="s">
        <v>79</v>
      </c>
      <c r="O371" s="357" t="s">
        <v>79</v>
      </c>
      <c r="P371" s="357" t="s">
        <v>79</v>
      </c>
      <c r="Q371" s="357" t="s">
        <v>79</v>
      </c>
      <c r="R371" s="357" t="s">
        <v>79</v>
      </c>
      <c r="S371" s="359">
        <v>6</v>
      </c>
      <c r="T371" s="359">
        <v>13</v>
      </c>
      <c r="U371" s="360">
        <v>13</v>
      </c>
      <c r="V371" s="361">
        <v>28</v>
      </c>
    </row>
    <row r="372" spans="9:25" ht="19.5" thickBot="1" x14ac:dyDescent="0.35">
      <c r="I372" s="531"/>
      <c r="J372" s="200"/>
      <c r="K372" s="201"/>
      <c r="L372" s="201"/>
      <c r="M372" s="388" t="s">
        <v>92</v>
      </c>
      <c r="N372" s="388"/>
      <c r="O372" s="388"/>
      <c r="P372" s="201"/>
      <c r="Q372" s="201"/>
      <c r="R372" s="201"/>
      <c r="S372" s="201"/>
      <c r="T372" s="201"/>
      <c r="U372" s="201"/>
      <c r="V372" s="202"/>
    </row>
    <row r="373" spans="9:25" ht="18.75" x14ac:dyDescent="0.3">
      <c r="I373" s="531"/>
      <c r="J373" s="487" t="s">
        <v>48</v>
      </c>
      <c r="K373" s="134"/>
      <c r="L373" s="134"/>
      <c r="M373" s="370">
        <v>5</v>
      </c>
      <c r="N373" s="370">
        <v>5</v>
      </c>
      <c r="O373" s="370">
        <v>4</v>
      </c>
      <c r="P373" s="370">
        <v>4</v>
      </c>
      <c r="Q373" s="370">
        <v>3</v>
      </c>
      <c r="R373" s="370">
        <v>3</v>
      </c>
      <c r="S373" s="348">
        <v>2</v>
      </c>
      <c r="T373" s="348">
        <v>2</v>
      </c>
      <c r="U373" s="349">
        <v>1</v>
      </c>
      <c r="V373" s="350">
        <v>1</v>
      </c>
    </row>
    <row r="374" spans="9:25" ht="18.75" x14ac:dyDescent="0.25">
      <c r="I374" s="531"/>
      <c r="J374" s="488" t="s">
        <v>54</v>
      </c>
      <c r="K374" s="134"/>
      <c r="L374" s="49" t="s">
        <v>55</v>
      </c>
      <c r="M374" s="64" t="s">
        <v>56</v>
      </c>
      <c r="N374" s="64" t="s">
        <v>57</v>
      </c>
      <c r="O374" s="64" t="s">
        <v>56</v>
      </c>
      <c r="P374" s="64" t="s">
        <v>57</v>
      </c>
      <c r="Q374" s="63" t="s">
        <v>56</v>
      </c>
      <c r="R374" s="64" t="s">
        <v>57</v>
      </c>
      <c r="S374" s="49" t="s">
        <v>56</v>
      </c>
      <c r="T374" s="50" t="s">
        <v>57</v>
      </c>
      <c r="U374" s="39" t="s">
        <v>56</v>
      </c>
      <c r="V374" s="148" t="s">
        <v>57</v>
      </c>
    </row>
    <row r="375" spans="9:25" ht="16.5" thickBot="1" x14ac:dyDescent="0.3">
      <c r="I375" s="531"/>
      <c r="J375" s="485" t="s">
        <v>98</v>
      </c>
      <c r="K375" s="359" t="s">
        <v>62</v>
      </c>
      <c r="L375" s="486">
        <v>1</v>
      </c>
      <c r="M375" s="357" t="s">
        <v>79</v>
      </c>
      <c r="N375" s="357" t="s">
        <v>79</v>
      </c>
      <c r="O375" s="357" t="s">
        <v>79</v>
      </c>
      <c r="P375" s="357" t="s">
        <v>79</v>
      </c>
      <c r="Q375" s="356" t="s">
        <v>79</v>
      </c>
      <c r="R375" s="357" t="s">
        <v>79</v>
      </c>
      <c r="S375" s="359">
        <v>2</v>
      </c>
      <c r="T375" s="489">
        <v>6</v>
      </c>
      <c r="U375" s="360">
        <v>14</v>
      </c>
      <c r="V375" s="361">
        <v>25</v>
      </c>
    </row>
    <row r="376" spans="9:25" ht="19.5" thickBot="1" x14ac:dyDescent="0.35">
      <c r="I376" s="531"/>
      <c r="J376" s="446"/>
      <c r="K376" s="490"/>
      <c r="L376" s="491"/>
      <c r="M376" s="492" t="s">
        <v>871</v>
      </c>
      <c r="N376" s="492"/>
      <c r="O376" s="492"/>
      <c r="P376" s="490"/>
      <c r="Q376" s="490"/>
      <c r="R376" s="491"/>
      <c r="S376" s="490"/>
      <c r="T376" s="490"/>
      <c r="U376" s="490"/>
      <c r="V376" s="493"/>
    </row>
    <row r="377" spans="9:25" ht="15.75" x14ac:dyDescent="0.25">
      <c r="I377" s="531"/>
      <c r="J377" s="502" t="s">
        <v>48</v>
      </c>
      <c r="K377" s="503"/>
      <c r="L377" s="503"/>
      <c r="M377" s="504">
        <v>5</v>
      </c>
      <c r="N377" s="504">
        <v>5</v>
      </c>
      <c r="O377" s="504">
        <v>4</v>
      </c>
      <c r="P377" s="504">
        <v>4</v>
      </c>
      <c r="Q377" s="504">
        <v>3</v>
      </c>
      <c r="R377" s="504">
        <v>3</v>
      </c>
      <c r="S377" s="504">
        <v>2</v>
      </c>
      <c r="T377" s="504">
        <v>2</v>
      </c>
      <c r="U377" s="503">
        <v>1</v>
      </c>
      <c r="V377" s="505">
        <v>1</v>
      </c>
    </row>
    <row r="378" spans="9:25" ht="15.75" x14ac:dyDescent="0.25">
      <c r="I378" s="531"/>
      <c r="J378" s="494" t="s">
        <v>54</v>
      </c>
      <c r="K378" s="414"/>
      <c r="L378" s="414" t="s">
        <v>55</v>
      </c>
      <c r="M378" s="413" t="s">
        <v>56</v>
      </c>
      <c r="N378" s="413" t="s">
        <v>57</v>
      </c>
      <c r="O378" s="413" t="s">
        <v>56</v>
      </c>
      <c r="P378" s="413" t="s">
        <v>57</v>
      </c>
      <c r="Q378" s="413" t="s">
        <v>56</v>
      </c>
      <c r="R378" s="413" t="s">
        <v>57</v>
      </c>
      <c r="S378" s="413" t="s">
        <v>56</v>
      </c>
      <c r="T378" s="413" t="s">
        <v>57</v>
      </c>
      <c r="U378" s="414" t="s">
        <v>56</v>
      </c>
      <c r="V378" s="415" t="s">
        <v>57</v>
      </c>
    </row>
    <row r="379" spans="9:25" ht="16.5" thickBot="1" x14ac:dyDescent="0.3">
      <c r="I379" s="531"/>
      <c r="J379" s="150" t="s">
        <v>101</v>
      </c>
      <c r="K379" s="151"/>
      <c r="L379" s="506">
        <v>1</v>
      </c>
      <c r="M379" s="507" t="s">
        <v>79</v>
      </c>
      <c r="N379" s="507" t="s">
        <v>79</v>
      </c>
      <c r="O379" s="507" t="s">
        <v>79</v>
      </c>
      <c r="P379" s="507" t="s">
        <v>79</v>
      </c>
      <c r="Q379" s="508" t="s">
        <v>79</v>
      </c>
      <c r="R379" s="507" t="s">
        <v>79</v>
      </c>
      <c r="S379" s="508" t="s">
        <v>79</v>
      </c>
      <c r="T379" s="507" t="s">
        <v>79</v>
      </c>
      <c r="U379" s="151">
        <v>13</v>
      </c>
      <c r="V379" s="509">
        <v>15</v>
      </c>
    </row>
    <row r="380" spans="9:25" ht="15.75" x14ac:dyDescent="0.25">
      <c r="I380" s="531"/>
      <c r="J380" s="531"/>
      <c r="K380" s="531"/>
      <c r="L380" s="531"/>
      <c r="M380" s="531"/>
      <c r="N380" s="531"/>
      <c r="O380" s="531"/>
      <c r="P380" s="531"/>
      <c r="Q380" s="531"/>
      <c r="R380" s="531"/>
      <c r="S380" s="531"/>
      <c r="T380" s="531"/>
      <c r="U380" s="531"/>
      <c r="V380" s="531"/>
      <c r="W380" s="531"/>
      <c r="X380" s="531"/>
      <c r="Y380" s="531"/>
    </row>
    <row r="381" spans="9:25" x14ac:dyDescent="0.25">
      <c r="I381" s="499"/>
      <c r="J381" s="499"/>
      <c r="K381" s="499"/>
      <c r="L381" s="499"/>
      <c r="M381" s="499"/>
      <c r="N381" s="499"/>
      <c r="O381" s="499"/>
      <c r="P381" s="499"/>
      <c r="Q381" s="499"/>
      <c r="R381" s="499"/>
      <c r="S381" s="499"/>
      <c r="T381" s="499"/>
      <c r="U381" s="499"/>
      <c r="V381" s="499"/>
      <c r="W381" s="499"/>
    </row>
    <row r="382" spans="9:25" ht="15.75" thickBot="1" x14ac:dyDescent="0.3"/>
    <row r="383" spans="9:25" ht="19.5" thickBot="1" x14ac:dyDescent="0.35">
      <c r="I383" s="510" t="s">
        <v>102</v>
      </c>
      <c r="J383" s="525" t="s">
        <v>43</v>
      </c>
      <c r="K383" s="526">
        <v>20</v>
      </c>
      <c r="L383" s="526" t="s">
        <v>44</v>
      </c>
      <c r="M383" s="526">
        <v>61</v>
      </c>
      <c r="N383" s="526"/>
      <c r="O383" s="526"/>
      <c r="P383" s="526"/>
      <c r="Q383" s="526"/>
      <c r="R383" s="526"/>
      <c r="S383" s="526"/>
      <c r="T383" s="603" t="s">
        <v>883</v>
      </c>
      <c r="U383" s="604"/>
      <c r="V383" s="528">
        <v>15503.999999999998</v>
      </c>
    </row>
    <row r="384" spans="9:25" ht="19.5" thickBot="1" x14ac:dyDescent="0.35">
      <c r="I384" s="511" t="s">
        <v>268</v>
      </c>
      <c r="J384" s="28"/>
      <c r="K384" s="29"/>
      <c r="L384" s="29"/>
      <c r="M384" s="339" t="s">
        <v>47</v>
      </c>
      <c r="N384" s="339"/>
      <c r="O384" s="339"/>
      <c r="P384" s="29"/>
      <c r="Q384" s="29"/>
      <c r="R384" s="29"/>
      <c r="S384" s="340"/>
      <c r="T384" s="29"/>
      <c r="U384" s="29"/>
      <c r="V384" s="30"/>
    </row>
    <row r="385" spans="9:22" ht="18.75" x14ac:dyDescent="0.3">
      <c r="I385" s="531"/>
      <c r="J385" s="459" t="s">
        <v>48</v>
      </c>
      <c r="K385" s="352"/>
      <c r="L385" s="352"/>
      <c r="M385" s="345">
        <v>5</v>
      </c>
      <c r="N385" s="345">
        <v>5</v>
      </c>
      <c r="O385" s="346">
        <v>4</v>
      </c>
      <c r="P385" s="346">
        <v>4</v>
      </c>
      <c r="Q385" s="347">
        <v>3</v>
      </c>
      <c r="R385" s="347">
        <v>3</v>
      </c>
      <c r="S385" s="348">
        <v>2</v>
      </c>
      <c r="T385" s="348">
        <v>2</v>
      </c>
      <c r="U385" s="349">
        <v>1</v>
      </c>
      <c r="V385" s="350">
        <v>1</v>
      </c>
    </row>
    <row r="386" spans="9:22" ht="18.75" x14ac:dyDescent="0.25">
      <c r="I386" s="531"/>
      <c r="J386" s="461" t="s">
        <v>54</v>
      </c>
      <c r="K386" s="352"/>
      <c r="L386" s="45" t="s">
        <v>55</v>
      </c>
      <c r="M386" s="45" t="s">
        <v>56</v>
      </c>
      <c r="N386" s="45" t="s">
        <v>57</v>
      </c>
      <c r="O386" s="46" t="s">
        <v>56</v>
      </c>
      <c r="P386" s="46" t="s">
        <v>57</v>
      </c>
      <c r="Q386" s="47" t="s">
        <v>56</v>
      </c>
      <c r="R386" s="48" t="s">
        <v>57</v>
      </c>
      <c r="S386" s="49" t="s">
        <v>56</v>
      </c>
      <c r="T386" s="50" t="s">
        <v>57</v>
      </c>
      <c r="U386" s="39" t="s">
        <v>56</v>
      </c>
      <c r="V386" s="148" t="s">
        <v>57</v>
      </c>
    </row>
    <row r="387" spans="9:22" ht="15.75" x14ac:dyDescent="0.25">
      <c r="I387" s="531"/>
      <c r="J387" s="54" t="s">
        <v>61</v>
      </c>
      <c r="K387" s="45" t="s">
        <v>62</v>
      </c>
      <c r="L387" s="468">
        <v>3.934468524251806E-3</v>
      </c>
      <c r="M387" s="45">
        <v>1</v>
      </c>
      <c r="N387" s="45">
        <v>1</v>
      </c>
      <c r="O387" s="46">
        <v>0</v>
      </c>
      <c r="P387" s="46">
        <v>1</v>
      </c>
      <c r="Q387" s="47">
        <v>1</v>
      </c>
      <c r="R387" s="47">
        <v>8</v>
      </c>
      <c r="S387" s="49">
        <v>11</v>
      </c>
      <c r="T387" s="49">
        <v>24</v>
      </c>
      <c r="U387" s="39">
        <v>17</v>
      </c>
      <c r="V387" s="148">
        <v>38</v>
      </c>
    </row>
    <row r="388" spans="9:22" ht="15.75" x14ac:dyDescent="0.25">
      <c r="I388" s="531"/>
      <c r="J388" s="84" t="s">
        <v>61</v>
      </c>
      <c r="K388" s="46" t="s">
        <v>62</v>
      </c>
      <c r="L388" s="478">
        <v>0.27676728586171312</v>
      </c>
      <c r="M388" s="64" t="s">
        <v>79</v>
      </c>
      <c r="N388" s="64" t="s">
        <v>79</v>
      </c>
      <c r="O388" s="46">
        <v>1</v>
      </c>
      <c r="P388" s="46">
        <v>3</v>
      </c>
      <c r="Q388" s="47">
        <v>0</v>
      </c>
      <c r="R388" s="47">
        <v>9</v>
      </c>
      <c r="S388" s="49">
        <v>6</v>
      </c>
      <c r="T388" s="49">
        <v>29</v>
      </c>
      <c r="U388" s="39">
        <v>6</v>
      </c>
      <c r="V388" s="148">
        <v>43</v>
      </c>
    </row>
    <row r="389" spans="9:22" ht="16.5" thickBot="1" x14ac:dyDescent="0.3">
      <c r="I389" s="531"/>
      <c r="J389" s="480" t="s">
        <v>61</v>
      </c>
      <c r="K389" s="358" t="s">
        <v>62</v>
      </c>
      <c r="L389" s="479">
        <v>1.0000000000000002</v>
      </c>
      <c r="M389" s="357" t="s">
        <v>79</v>
      </c>
      <c r="N389" s="357" t="s">
        <v>79</v>
      </c>
      <c r="O389" s="357" t="s">
        <v>79</v>
      </c>
      <c r="P389" s="357" t="s">
        <v>79</v>
      </c>
      <c r="Q389" s="358">
        <v>3</v>
      </c>
      <c r="R389" s="358">
        <v>11</v>
      </c>
      <c r="S389" s="359">
        <v>3</v>
      </c>
      <c r="T389" s="359">
        <v>28</v>
      </c>
      <c r="U389" s="360">
        <v>6</v>
      </c>
      <c r="V389" s="361">
        <v>39</v>
      </c>
    </row>
    <row r="390" spans="9:22" ht="19.5" thickBot="1" x14ac:dyDescent="0.35">
      <c r="I390" s="531"/>
      <c r="J390" s="185"/>
      <c r="K390" s="186"/>
      <c r="L390" s="186"/>
      <c r="M390" s="364" t="s">
        <v>863</v>
      </c>
      <c r="N390" s="364"/>
      <c r="O390" s="364"/>
      <c r="P390" s="186"/>
      <c r="Q390" s="186"/>
      <c r="R390" s="186"/>
      <c r="S390" s="186"/>
      <c r="T390" s="186"/>
      <c r="U390" s="186"/>
      <c r="V390" s="187"/>
    </row>
    <row r="391" spans="9:22" ht="18.75" x14ac:dyDescent="0.3">
      <c r="I391" s="531"/>
      <c r="J391" s="476" t="s">
        <v>48</v>
      </c>
      <c r="K391" s="82"/>
      <c r="L391" s="82"/>
      <c r="M391" s="370">
        <v>5</v>
      </c>
      <c r="N391" s="370">
        <v>5</v>
      </c>
      <c r="O391" s="346">
        <v>4</v>
      </c>
      <c r="P391" s="346">
        <v>4</v>
      </c>
      <c r="Q391" s="347">
        <v>3</v>
      </c>
      <c r="R391" s="347">
        <v>3</v>
      </c>
      <c r="S391" s="348">
        <v>2</v>
      </c>
      <c r="T391" s="348">
        <v>2</v>
      </c>
      <c r="U391" s="349">
        <v>1</v>
      </c>
      <c r="V391" s="350">
        <v>1</v>
      </c>
    </row>
    <row r="392" spans="9:22" ht="18.75" x14ac:dyDescent="0.25">
      <c r="I392" s="531"/>
      <c r="J392" s="477" t="s">
        <v>54</v>
      </c>
      <c r="K392" s="82"/>
      <c r="L392" s="46" t="s">
        <v>55</v>
      </c>
      <c r="M392" s="64" t="s">
        <v>56</v>
      </c>
      <c r="N392" s="64" t="s">
        <v>57</v>
      </c>
      <c r="O392" s="46" t="s">
        <v>56</v>
      </c>
      <c r="P392" s="46" t="s">
        <v>57</v>
      </c>
      <c r="Q392" s="47" t="s">
        <v>56</v>
      </c>
      <c r="R392" s="48" t="s">
        <v>57</v>
      </c>
      <c r="S392" s="49" t="s">
        <v>56</v>
      </c>
      <c r="T392" s="50" t="s">
        <v>57</v>
      </c>
      <c r="U392" s="39" t="s">
        <v>56</v>
      </c>
      <c r="V392" s="148" t="s">
        <v>57</v>
      </c>
    </row>
    <row r="393" spans="9:22" ht="15.75" x14ac:dyDescent="0.25">
      <c r="I393" s="531"/>
      <c r="J393" s="84" t="s">
        <v>83</v>
      </c>
      <c r="K393" s="46" t="s">
        <v>62</v>
      </c>
      <c r="L393" s="478">
        <v>6.2745098039215685E-2</v>
      </c>
      <c r="M393" s="64" t="s">
        <v>79</v>
      </c>
      <c r="N393" s="64" t="s">
        <v>79</v>
      </c>
      <c r="O393" s="46">
        <v>1</v>
      </c>
      <c r="P393" s="46">
        <v>2</v>
      </c>
      <c r="Q393" s="47">
        <v>0</v>
      </c>
      <c r="R393" s="47">
        <v>5</v>
      </c>
      <c r="S393" s="49">
        <v>5</v>
      </c>
      <c r="T393" s="49">
        <v>22</v>
      </c>
      <c r="U393" s="39">
        <v>15</v>
      </c>
      <c r="V393" s="148">
        <v>37</v>
      </c>
    </row>
    <row r="394" spans="9:22" ht="16.5" thickBot="1" x14ac:dyDescent="0.3">
      <c r="I394" s="531"/>
      <c r="J394" s="480" t="s">
        <v>83</v>
      </c>
      <c r="K394" s="358" t="s">
        <v>62</v>
      </c>
      <c r="L394" s="481">
        <v>1</v>
      </c>
      <c r="M394" s="357" t="s">
        <v>79</v>
      </c>
      <c r="N394" s="357" t="s">
        <v>79</v>
      </c>
      <c r="O394" s="357" t="s">
        <v>79</v>
      </c>
      <c r="P394" s="357" t="s">
        <v>79</v>
      </c>
      <c r="Q394" s="473">
        <v>1</v>
      </c>
      <c r="R394" s="473">
        <v>8</v>
      </c>
      <c r="S394" s="359">
        <v>1</v>
      </c>
      <c r="T394" s="359">
        <v>27</v>
      </c>
      <c r="U394" s="360">
        <v>0</v>
      </c>
      <c r="V394" s="361">
        <v>40</v>
      </c>
    </row>
    <row r="395" spans="9:22" ht="19.5" thickBot="1" x14ac:dyDescent="0.35">
      <c r="I395" s="531"/>
      <c r="J395" s="191"/>
      <c r="K395" s="383"/>
      <c r="L395" s="383"/>
      <c r="M395" s="384" t="s">
        <v>85</v>
      </c>
      <c r="N395" s="384"/>
      <c r="O395" s="384"/>
      <c r="P395" s="192"/>
      <c r="Q395" s="192"/>
      <c r="R395" s="192"/>
      <c r="S395" s="192"/>
      <c r="T395" s="192"/>
      <c r="U395" s="192"/>
      <c r="V395" s="193"/>
    </row>
    <row r="396" spans="9:22" ht="18.75" x14ac:dyDescent="0.3">
      <c r="I396" s="531"/>
      <c r="J396" s="482" t="s">
        <v>48</v>
      </c>
      <c r="K396" s="102"/>
      <c r="L396" s="102"/>
      <c r="M396" s="370">
        <v>5</v>
      </c>
      <c r="N396" s="370">
        <v>5</v>
      </c>
      <c r="O396" s="370">
        <v>4</v>
      </c>
      <c r="P396" s="370">
        <v>4</v>
      </c>
      <c r="Q396" s="347">
        <v>3</v>
      </c>
      <c r="R396" s="347">
        <v>3</v>
      </c>
      <c r="S396" s="348">
        <v>2</v>
      </c>
      <c r="T396" s="348">
        <v>2</v>
      </c>
      <c r="U396" s="349">
        <v>1</v>
      </c>
      <c r="V396" s="350">
        <v>1</v>
      </c>
    </row>
    <row r="397" spans="9:22" ht="18.75" x14ac:dyDescent="0.25">
      <c r="I397" s="531"/>
      <c r="J397" s="483" t="s">
        <v>54</v>
      </c>
      <c r="K397" s="102"/>
      <c r="L397" s="48" t="s">
        <v>55</v>
      </c>
      <c r="M397" s="64" t="s">
        <v>56</v>
      </c>
      <c r="N397" s="64" t="s">
        <v>57</v>
      </c>
      <c r="O397" s="64" t="s">
        <v>56</v>
      </c>
      <c r="P397" s="64" t="s">
        <v>57</v>
      </c>
      <c r="Q397" s="47" t="s">
        <v>56</v>
      </c>
      <c r="R397" s="48" t="s">
        <v>57</v>
      </c>
      <c r="S397" s="49" t="s">
        <v>56</v>
      </c>
      <c r="T397" s="50" t="s">
        <v>57</v>
      </c>
      <c r="U397" s="39" t="s">
        <v>56</v>
      </c>
      <c r="V397" s="148" t="s">
        <v>57</v>
      </c>
    </row>
    <row r="398" spans="9:22" ht="15.75" x14ac:dyDescent="0.25">
      <c r="I398" s="531"/>
      <c r="J398" s="106" t="s">
        <v>88</v>
      </c>
      <c r="K398" s="48" t="s">
        <v>62</v>
      </c>
      <c r="L398" s="484">
        <v>0.47192982456140353</v>
      </c>
      <c r="M398" s="64" t="s">
        <v>79</v>
      </c>
      <c r="N398" s="64" t="s">
        <v>79</v>
      </c>
      <c r="O398" s="64" t="s">
        <v>79</v>
      </c>
      <c r="P398" s="64" t="s">
        <v>79</v>
      </c>
      <c r="Q398" s="47">
        <v>1</v>
      </c>
      <c r="R398" s="47">
        <v>4</v>
      </c>
      <c r="S398" s="49">
        <v>3</v>
      </c>
      <c r="T398" s="49">
        <v>14</v>
      </c>
      <c r="U398" s="39">
        <v>14</v>
      </c>
      <c r="V398" s="148">
        <v>34</v>
      </c>
    </row>
    <row r="399" spans="9:22" ht="16.5" thickBot="1" x14ac:dyDescent="0.3">
      <c r="I399" s="531"/>
      <c r="J399" s="485" t="s">
        <v>88</v>
      </c>
      <c r="K399" s="359" t="s">
        <v>62</v>
      </c>
      <c r="L399" s="486">
        <v>1</v>
      </c>
      <c r="M399" s="357" t="s">
        <v>79</v>
      </c>
      <c r="N399" s="357" t="s">
        <v>79</v>
      </c>
      <c r="O399" s="357" t="s">
        <v>79</v>
      </c>
      <c r="P399" s="357" t="s">
        <v>79</v>
      </c>
      <c r="Q399" s="357" t="s">
        <v>79</v>
      </c>
      <c r="R399" s="357" t="s">
        <v>79</v>
      </c>
      <c r="S399" s="359">
        <v>6</v>
      </c>
      <c r="T399" s="359">
        <v>15</v>
      </c>
      <c r="U399" s="360">
        <v>13</v>
      </c>
      <c r="V399" s="361">
        <v>34</v>
      </c>
    </row>
    <row r="400" spans="9:22" ht="19.5" thickBot="1" x14ac:dyDescent="0.35">
      <c r="I400" s="531"/>
      <c r="J400" s="200"/>
      <c r="K400" s="201"/>
      <c r="L400" s="201"/>
      <c r="M400" s="388" t="s">
        <v>92</v>
      </c>
      <c r="N400" s="388"/>
      <c r="O400" s="388"/>
      <c r="P400" s="201"/>
      <c r="Q400" s="201"/>
      <c r="R400" s="201"/>
      <c r="S400" s="201"/>
      <c r="T400" s="201"/>
      <c r="U400" s="201"/>
      <c r="V400" s="202"/>
    </row>
    <row r="401" spans="9:23" ht="18.75" x14ac:dyDescent="0.3">
      <c r="I401" s="531"/>
      <c r="J401" s="487" t="s">
        <v>48</v>
      </c>
      <c r="K401" s="134"/>
      <c r="L401" s="134"/>
      <c r="M401" s="370">
        <v>5</v>
      </c>
      <c r="N401" s="370">
        <v>5</v>
      </c>
      <c r="O401" s="370">
        <v>4</v>
      </c>
      <c r="P401" s="370">
        <v>4</v>
      </c>
      <c r="Q401" s="370">
        <v>3</v>
      </c>
      <c r="R401" s="370">
        <v>3</v>
      </c>
      <c r="S401" s="348">
        <v>2</v>
      </c>
      <c r="T401" s="348">
        <v>2</v>
      </c>
      <c r="U401" s="349">
        <v>1</v>
      </c>
      <c r="V401" s="350">
        <v>1</v>
      </c>
    </row>
    <row r="402" spans="9:23" ht="18.75" x14ac:dyDescent="0.25">
      <c r="I402" s="531"/>
      <c r="J402" s="488" t="s">
        <v>54</v>
      </c>
      <c r="K402" s="134"/>
      <c r="L402" s="49" t="s">
        <v>55</v>
      </c>
      <c r="M402" s="64" t="s">
        <v>56</v>
      </c>
      <c r="N402" s="64" t="s">
        <v>57</v>
      </c>
      <c r="O402" s="64" t="s">
        <v>56</v>
      </c>
      <c r="P402" s="64" t="s">
        <v>57</v>
      </c>
      <c r="Q402" s="63" t="s">
        <v>56</v>
      </c>
      <c r="R402" s="64" t="s">
        <v>57</v>
      </c>
      <c r="S402" s="49" t="s">
        <v>56</v>
      </c>
      <c r="T402" s="50" t="s">
        <v>57</v>
      </c>
      <c r="U402" s="39" t="s">
        <v>56</v>
      </c>
      <c r="V402" s="148" t="s">
        <v>57</v>
      </c>
    </row>
    <row r="403" spans="9:23" ht="16.5" thickBot="1" x14ac:dyDescent="0.3">
      <c r="I403" s="531"/>
      <c r="J403" s="485" t="s">
        <v>98</v>
      </c>
      <c r="K403" s="359" t="s">
        <v>62</v>
      </c>
      <c r="L403" s="486">
        <v>1</v>
      </c>
      <c r="M403" s="357" t="s">
        <v>79</v>
      </c>
      <c r="N403" s="357" t="s">
        <v>79</v>
      </c>
      <c r="O403" s="357" t="s">
        <v>79</v>
      </c>
      <c r="P403" s="357" t="s">
        <v>79</v>
      </c>
      <c r="Q403" s="356" t="s">
        <v>79</v>
      </c>
      <c r="R403" s="357" t="s">
        <v>79</v>
      </c>
      <c r="S403" s="359">
        <v>2</v>
      </c>
      <c r="T403" s="489">
        <v>8</v>
      </c>
      <c r="U403" s="360">
        <v>16</v>
      </c>
      <c r="V403" s="361">
        <v>28</v>
      </c>
    </row>
    <row r="404" spans="9:23" ht="19.5" thickBot="1" x14ac:dyDescent="0.35">
      <c r="I404" s="531"/>
      <c r="J404" s="446"/>
      <c r="K404" s="490"/>
      <c r="L404" s="491"/>
      <c r="M404" s="492" t="s">
        <v>871</v>
      </c>
      <c r="N404" s="492"/>
      <c r="O404" s="492"/>
      <c r="P404" s="490"/>
      <c r="Q404" s="490"/>
      <c r="R404" s="491"/>
      <c r="S404" s="490"/>
      <c r="T404" s="490"/>
      <c r="U404" s="490"/>
      <c r="V404" s="493"/>
    </row>
    <row r="405" spans="9:23" ht="15.75" x14ac:dyDescent="0.25">
      <c r="I405" s="531"/>
      <c r="J405" s="502" t="s">
        <v>48</v>
      </c>
      <c r="K405" s="503"/>
      <c r="L405" s="503"/>
      <c r="M405" s="504">
        <v>5</v>
      </c>
      <c r="N405" s="504">
        <v>5</v>
      </c>
      <c r="O405" s="504">
        <v>4</v>
      </c>
      <c r="P405" s="504">
        <v>4</v>
      </c>
      <c r="Q405" s="504">
        <v>3</v>
      </c>
      <c r="R405" s="504">
        <v>3</v>
      </c>
      <c r="S405" s="504">
        <v>2</v>
      </c>
      <c r="T405" s="504">
        <v>2</v>
      </c>
      <c r="U405" s="503">
        <v>1</v>
      </c>
      <c r="V405" s="505">
        <v>1</v>
      </c>
    </row>
    <row r="406" spans="9:23" ht="15.75" x14ac:dyDescent="0.25">
      <c r="I406" s="531"/>
      <c r="J406" s="494" t="s">
        <v>54</v>
      </c>
      <c r="K406" s="414"/>
      <c r="L406" s="414" t="s">
        <v>55</v>
      </c>
      <c r="M406" s="413" t="s">
        <v>56</v>
      </c>
      <c r="N406" s="413" t="s">
        <v>57</v>
      </c>
      <c r="O406" s="413" t="s">
        <v>56</v>
      </c>
      <c r="P406" s="413" t="s">
        <v>57</v>
      </c>
      <c r="Q406" s="413" t="s">
        <v>56</v>
      </c>
      <c r="R406" s="413" t="s">
        <v>57</v>
      </c>
      <c r="S406" s="413" t="s">
        <v>56</v>
      </c>
      <c r="T406" s="413" t="s">
        <v>57</v>
      </c>
      <c r="U406" s="414" t="s">
        <v>56</v>
      </c>
      <c r="V406" s="415" t="s">
        <v>57</v>
      </c>
    </row>
    <row r="407" spans="9:23" ht="16.5" thickBot="1" x14ac:dyDescent="0.3">
      <c r="I407" s="531"/>
      <c r="J407" s="150" t="s">
        <v>101</v>
      </c>
      <c r="K407" s="151"/>
      <c r="L407" s="506">
        <v>1</v>
      </c>
      <c r="M407" s="507" t="s">
        <v>79</v>
      </c>
      <c r="N407" s="507" t="s">
        <v>79</v>
      </c>
      <c r="O407" s="507" t="s">
        <v>79</v>
      </c>
      <c r="P407" s="507" t="s">
        <v>79</v>
      </c>
      <c r="Q407" s="508" t="s">
        <v>79</v>
      </c>
      <c r="R407" s="507" t="s">
        <v>79</v>
      </c>
      <c r="S407" s="508" t="s">
        <v>79</v>
      </c>
      <c r="T407" s="507" t="s">
        <v>79</v>
      </c>
      <c r="U407" s="151">
        <v>14</v>
      </c>
      <c r="V407" s="509">
        <v>18</v>
      </c>
    </row>
    <row r="408" spans="9:23" ht="15.75" x14ac:dyDescent="0.25">
      <c r="I408" s="531"/>
      <c r="J408" s="531"/>
      <c r="K408" s="531"/>
      <c r="L408" s="531"/>
      <c r="M408" s="531"/>
      <c r="N408" s="531"/>
      <c r="O408" s="531"/>
      <c r="P408" s="531"/>
      <c r="Q408" s="531"/>
      <c r="R408" s="531"/>
      <c r="S408" s="531"/>
      <c r="T408" s="531"/>
      <c r="U408" s="531"/>
      <c r="V408" s="531"/>
      <c r="W408" s="531"/>
    </row>
    <row r="409" spans="9:23" x14ac:dyDescent="0.25">
      <c r="I409" s="499"/>
      <c r="J409" s="499"/>
      <c r="K409" s="499"/>
      <c r="L409" s="499"/>
      <c r="M409" s="499"/>
      <c r="N409" s="499"/>
      <c r="O409" s="499"/>
      <c r="P409" s="499"/>
      <c r="Q409" s="499"/>
      <c r="R409" s="499"/>
      <c r="S409" s="499"/>
      <c r="T409" s="499"/>
      <c r="U409" s="499"/>
      <c r="V409" s="499"/>
      <c r="W409" s="499"/>
    </row>
    <row r="410" spans="9:23" ht="15.75" thickBot="1" x14ac:dyDescent="0.3"/>
    <row r="411" spans="9:23" ht="19.5" thickBot="1" x14ac:dyDescent="0.35">
      <c r="I411" s="510" t="s">
        <v>102</v>
      </c>
      <c r="J411" s="525" t="s">
        <v>43</v>
      </c>
      <c r="K411" s="526">
        <v>21</v>
      </c>
      <c r="L411" s="526" t="s">
        <v>44</v>
      </c>
      <c r="M411" s="526">
        <v>72</v>
      </c>
      <c r="N411" s="526"/>
      <c r="O411" s="526"/>
      <c r="P411" s="526"/>
      <c r="Q411" s="526"/>
      <c r="R411" s="526"/>
      <c r="S411" s="526"/>
      <c r="T411" s="603" t="s">
        <v>883</v>
      </c>
      <c r="U411" s="604"/>
      <c r="V411" s="528">
        <v>20349</v>
      </c>
    </row>
    <row r="412" spans="9:23" ht="19.5" thickBot="1" x14ac:dyDescent="0.35">
      <c r="I412" s="511" t="s">
        <v>269</v>
      </c>
      <c r="J412" s="28"/>
      <c r="K412" s="29"/>
      <c r="L412" s="29"/>
      <c r="M412" s="339" t="s">
        <v>47</v>
      </c>
      <c r="N412" s="339"/>
      <c r="O412" s="339"/>
      <c r="P412" s="29"/>
      <c r="Q412" s="29"/>
      <c r="R412" s="29"/>
      <c r="S412" s="340"/>
      <c r="T412" s="29"/>
      <c r="U412" s="29"/>
      <c r="V412" s="30"/>
    </row>
    <row r="413" spans="9:23" ht="18.75" x14ac:dyDescent="0.3">
      <c r="I413" s="531"/>
      <c r="J413" s="459" t="s">
        <v>48</v>
      </c>
      <c r="K413" s="352"/>
      <c r="L413" s="352"/>
      <c r="M413" s="345">
        <v>5</v>
      </c>
      <c r="N413" s="345">
        <v>5</v>
      </c>
      <c r="O413" s="346">
        <v>4</v>
      </c>
      <c r="P413" s="346">
        <v>4</v>
      </c>
      <c r="Q413" s="347">
        <v>3</v>
      </c>
      <c r="R413" s="347">
        <v>3</v>
      </c>
      <c r="S413" s="348">
        <v>2</v>
      </c>
      <c r="T413" s="348">
        <v>2</v>
      </c>
      <c r="U413" s="349">
        <v>1</v>
      </c>
      <c r="V413" s="350">
        <v>1</v>
      </c>
    </row>
    <row r="414" spans="9:23" ht="18.75" x14ac:dyDescent="0.25">
      <c r="I414" s="531"/>
      <c r="J414" s="461" t="s">
        <v>54</v>
      </c>
      <c r="K414" s="352"/>
      <c r="L414" s="45" t="s">
        <v>55</v>
      </c>
      <c r="M414" s="45" t="s">
        <v>56</v>
      </c>
      <c r="N414" s="45" t="s">
        <v>57</v>
      </c>
      <c r="O414" s="46" t="s">
        <v>56</v>
      </c>
      <c r="P414" s="46" t="s">
        <v>57</v>
      </c>
      <c r="Q414" s="47" t="s">
        <v>56</v>
      </c>
      <c r="R414" s="48" t="s">
        <v>57</v>
      </c>
      <c r="S414" s="49" t="s">
        <v>56</v>
      </c>
      <c r="T414" s="50" t="s">
        <v>57</v>
      </c>
      <c r="U414" s="39" t="s">
        <v>56</v>
      </c>
      <c r="V414" s="148" t="s">
        <v>57</v>
      </c>
    </row>
    <row r="415" spans="9:23" ht="15.75" x14ac:dyDescent="0.25">
      <c r="I415" s="531"/>
      <c r="J415" s="54" t="s">
        <v>61</v>
      </c>
      <c r="K415" s="45" t="s">
        <v>62</v>
      </c>
      <c r="L415" s="468">
        <v>3.5382574082264487E-3</v>
      </c>
      <c r="M415" s="45">
        <v>1</v>
      </c>
      <c r="N415" s="45">
        <v>1</v>
      </c>
      <c r="O415" s="46">
        <v>0</v>
      </c>
      <c r="P415" s="46">
        <v>1</v>
      </c>
      <c r="Q415" s="47">
        <v>1</v>
      </c>
      <c r="R415" s="47">
        <v>8</v>
      </c>
      <c r="S415" s="49">
        <v>10</v>
      </c>
      <c r="T415" s="49">
        <v>27</v>
      </c>
      <c r="U415" s="39">
        <v>25</v>
      </c>
      <c r="V415" s="148">
        <v>49</v>
      </c>
    </row>
    <row r="416" spans="9:23" ht="15.75" x14ac:dyDescent="0.25">
      <c r="I416" s="531"/>
      <c r="J416" s="84" t="s">
        <v>61</v>
      </c>
      <c r="K416" s="46" t="s">
        <v>62</v>
      </c>
      <c r="L416" s="478">
        <v>0.26581158779301195</v>
      </c>
      <c r="M416" s="64" t="s">
        <v>79</v>
      </c>
      <c r="N416" s="64" t="s">
        <v>79</v>
      </c>
      <c r="O416" s="46">
        <v>1</v>
      </c>
      <c r="P416" s="46">
        <v>3</v>
      </c>
      <c r="Q416" s="47">
        <v>0</v>
      </c>
      <c r="R416" s="47">
        <v>9</v>
      </c>
      <c r="S416" s="49">
        <v>2</v>
      </c>
      <c r="T416" s="49">
        <v>33</v>
      </c>
      <c r="U416" s="39">
        <v>12</v>
      </c>
      <c r="V416" s="148">
        <v>55</v>
      </c>
    </row>
    <row r="417" spans="9:22" ht="16.5" thickBot="1" x14ac:dyDescent="0.3">
      <c r="I417" s="531"/>
      <c r="J417" s="480" t="s">
        <v>61</v>
      </c>
      <c r="K417" s="358" t="s">
        <v>62</v>
      </c>
      <c r="L417" s="479">
        <v>1</v>
      </c>
      <c r="M417" s="357" t="s">
        <v>79</v>
      </c>
      <c r="N417" s="357" t="s">
        <v>79</v>
      </c>
      <c r="O417" s="357" t="s">
        <v>79</v>
      </c>
      <c r="P417" s="357" t="s">
        <v>79</v>
      </c>
      <c r="Q417" s="358">
        <v>3</v>
      </c>
      <c r="R417" s="358">
        <v>11</v>
      </c>
      <c r="S417" s="359">
        <v>7</v>
      </c>
      <c r="T417" s="359">
        <v>31</v>
      </c>
      <c r="U417" s="360">
        <v>13</v>
      </c>
      <c r="V417" s="361">
        <v>46</v>
      </c>
    </row>
    <row r="418" spans="9:22" ht="19.5" thickBot="1" x14ac:dyDescent="0.35">
      <c r="I418" s="531"/>
      <c r="J418" s="185"/>
      <c r="K418" s="186"/>
      <c r="L418" s="186"/>
      <c r="M418" s="364" t="s">
        <v>863</v>
      </c>
      <c r="N418" s="364"/>
      <c r="O418" s="364"/>
      <c r="P418" s="186"/>
      <c r="Q418" s="186"/>
      <c r="R418" s="186"/>
      <c r="S418" s="186"/>
      <c r="T418" s="186"/>
      <c r="U418" s="186"/>
      <c r="V418" s="187"/>
    </row>
    <row r="419" spans="9:22" ht="18.75" x14ac:dyDescent="0.3">
      <c r="I419" s="531"/>
      <c r="J419" s="476" t="s">
        <v>48</v>
      </c>
      <c r="K419" s="82"/>
      <c r="L419" s="82"/>
      <c r="M419" s="370">
        <v>5</v>
      </c>
      <c r="N419" s="370">
        <v>5</v>
      </c>
      <c r="O419" s="346">
        <v>4</v>
      </c>
      <c r="P419" s="346">
        <v>4</v>
      </c>
      <c r="Q419" s="347">
        <v>3</v>
      </c>
      <c r="R419" s="347">
        <v>3</v>
      </c>
      <c r="S419" s="348">
        <v>2</v>
      </c>
      <c r="T419" s="348">
        <v>2</v>
      </c>
      <c r="U419" s="349">
        <v>1</v>
      </c>
      <c r="V419" s="350">
        <v>1</v>
      </c>
    </row>
    <row r="420" spans="9:22" ht="18.75" x14ac:dyDescent="0.25">
      <c r="I420" s="531"/>
      <c r="J420" s="477" t="s">
        <v>54</v>
      </c>
      <c r="K420" s="82"/>
      <c r="L420" s="46" t="s">
        <v>55</v>
      </c>
      <c r="M420" s="64" t="s">
        <v>56</v>
      </c>
      <c r="N420" s="64" t="s">
        <v>57</v>
      </c>
      <c r="O420" s="46" t="s">
        <v>56</v>
      </c>
      <c r="P420" s="46" t="s">
        <v>57</v>
      </c>
      <c r="Q420" s="47" t="s">
        <v>56</v>
      </c>
      <c r="R420" s="48" t="s">
        <v>57</v>
      </c>
      <c r="S420" s="49" t="s">
        <v>56</v>
      </c>
      <c r="T420" s="50" t="s">
        <v>57</v>
      </c>
      <c r="U420" s="39" t="s">
        <v>56</v>
      </c>
      <c r="V420" s="148" t="s">
        <v>57</v>
      </c>
    </row>
    <row r="421" spans="9:22" ht="15.75" x14ac:dyDescent="0.25">
      <c r="I421" s="531"/>
      <c r="J421" s="84" t="s">
        <v>83</v>
      </c>
      <c r="K421" s="46" t="s">
        <v>62</v>
      </c>
      <c r="L421" s="478">
        <v>5.998329156223893E-2</v>
      </c>
      <c r="M421" s="64" t="s">
        <v>79</v>
      </c>
      <c r="N421" s="64" t="s">
        <v>79</v>
      </c>
      <c r="O421" s="46">
        <v>1</v>
      </c>
      <c r="P421" s="46">
        <v>2</v>
      </c>
      <c r="Q421" s="47">
        <v>0</v>
      </c>
      <c r="R421" s="47">
        <v>5</v>
      </c>
      <c r="S421" s="49">
        <v>3</v>
      </c>
      <c r="T421" s="49">
        <v>28</v>
      </c>
      <c r="U421" s="39">
        <v>16</v>
      </c>
      <c r="V421" s="148">
        <v>49</v>
      </c>
    </row>
    <row r="422" spans="9:22" ht="16.5" thickBot="1" x14ac:dyDescent="0.3">
      <c r="I422" s="531"/>
      <c r="J422" s="480" t="s">
        <v>83</v>
      </c>
      <c r="K422" s="358" t="s">
        <v>62</v>
      </c>
      <c r="L422" s="481">
        <v>1</v>
      </c>
      <c r="M422" s="357" t="s">
        <v>79</v>
      </c>
      <c r="N422" s="357" t="s">
        <v>79</v>
      </c>
      <c r="O422" s="357" t="s">
        <v>79</v>
      </c>
      <c r="P422" s="357" t="s">
        <v>79</v>
      </c>
      <c r="Q422" s="473">
        <v>1</v>
      </c>
      <c r="R422" s="473">
        <v>6</v>
      </c>
      <c r="S422" s="359">
        <v>4</v>
      </c>
      <c r="T422" s="359">
        <v>28</v>
      </c>
      <c r="U422" s="360">
        <v>6</v>
      </c>
      <c r="V422" s="361">
        <v>46</v>
      </c>
    </row>
    <row r="423" spans="9:22" ht="19.5" thickBot="1" x14ac:dyDescent="0.35">
      <c r="I423" s="531"/>
      <c r="J423" s="191"/>
      <c r="K423" s="383"/>
      <c r="L423" s="383"/>
      <c r="M423" s="384" t="s">
        <v>85</v>
      </c>
      <c r="N423" s="384"/>
      <c r="O423" s="384"/>
      <c r="P423" s="192"/>
      <c r="Q423" s="192"/>
      <c r="R423" s="192"/>
      <c r="S423" s="192"/>
      <c r="T423" s="192"/>
      <c r="U423" s="192"/>
      <c r="V423" s="193"/>
    </row>
    <row r="424" spans="9:22" ht="18.75" x14ac:dyDescent="0.3">
      <c r="I424" s="531"/>
      <c r="J424" s="482" t="s">
        <v>48</v>
      </c>
      <c r="K424" s="102"/>
      <c r="L424" s="102"/>
      <c r="M424" s="370">
        <v>5</v>
      </c>
      <c r="N424" s="370">
        <v>5</v>
      </c>
      <c r="O424" s="370">
        <v>4</v>
      </c>
      <c r="P424" s="370">
        <v>4</v>
      </c>
      <c r="Q424" s="347">
        <v>3</v>
      </c>
      <c r="R424" s="347">
        <v>3</v>
      </c>
      <c r="S424" s="348">
        <v>2</v>
      </c>
      <c r="T424" s="348">
        <v>2</v>
      </c>
      <c r="U424" s="349">
        <v>1</v>
      </c>
      <c r="V424" s="350">
        <v>1</v>
      </c>
    </row>
    <row r="425" spans="9:22" ht="18.75" x14ac:dyDescent="0.25">
      <c r="I425" s="531"/>
      <c r="J425" s="483" t="s">
        <v>54</v>
      </c>
      <c r="K425" s="102"/>
      <c r="L425" s="48" t="s">
        <v>55</v>
      </c>
      <c r="M425" s="64" t="s">
        <v>56</v>
      </c>
      <c r="N425" s="64" t="s">
        <v>57</v>
      </c>
      <c r="O425" s="64" t="s">
        <v>56</v>
      </c>
      <c r="P425" s="64" t="s">
        <v>57</v>
      </c>
      <c r="Q425" s="47" t="s">
        <v>56</v>
      </c>
      <c r="R425" s="48" t="s">
        <v>57</v>
      </c>
      <c r="S425" s="49" t="s">
        <v>56</v>
      </c>
      <c r="T425" s="50" t="s">
        <v>57</v>
      </c>
      <c r="U425" s="39" t="s">
        <v>56</v>
      </c>
      <c r="V425" s="148" t="s">
        <v>57</v>
      </c>
    </row>
    <row r="426" spans="9:22" ht="15.75" x14ac:dyDescent="0.25">
      <c r="I426" s="531"/>
      <c r="J426" s="106" t="s">
        <v>88</v>
      </c>
      <c r="K426" s="48" t="s">
        <v>62</v>
      </c>
      <c r="L426" s="484">
        <v>0.47894736842105262</v>
      </c>
      <c r="M426" s="64" t="s">
        <v>79</v>
      </c>
      <c r="N426" s="64" t="s">
        <v>79</v>
      </c>
      <c r="O426" s="64" t="s">
        <v>79</v>
      </c>
      <c r="P426" s="64" t="s">
        <v>79</v>
      </c>
      <c r="Q426" s="47">
        <v>1</v>
      </c>
      <c r="R426" s="47">
        <v>5</v>
      </c>
      <c r="S426" s="49">
        <v>0</v>
      </c>
      <c r="T426" s="49">
        <v>15</v>
      </c>
      <c r="U426" s="39">
        <v>18</v>
      </c>
      <c r="V426" s="148">
        <v>40</v>
      </c>
    </row>
    <row r="427" spans="9:22" ht="16.5" thickBot="1" x14ac:dyDescent="0.3">
      <c r="I427" s="531"/>
      <c r="J427" s="485" t="s">
        <v>88</v>
      </c>
      <c r="K427" s="359" t="s">
        <v>62</v>
      </c>
      <c r="L427" s="486">
        <v>1</v>
      </c>
      <c r="M427" s="357" t="s">
        <v>79</v>
      </c>
      <c r="N427" s="357" t="s">
        <v>79</v>
      </c>
      <c r="O427" s="357" t="s">
        <v>79</v>
      </c>
      <c r="P427" s="357" t="s">
        <v>79</v>
      </c>
      <c r="Q427" s="357" t="s">
        <v>79</v>
      </c>
      <c r="R427" s="357" t="s">
        <v>79</v>
      </c>
      <c r="S427" s="359">
        <v>7</v>
      </c>
      <c r="T427" s="359">
        <v>16</v>
      </c>
      <c r="U427" s="360">
        <v>17</v>
      </c>
      <c r="V427" s="361">
        <v>37</v>
      </c>
    </row>
    <row r="428" spans="9:22" ht="19.5" thickBot="1" x14ac:dyDescent="0.35">
      <c r="I428" s="531"/>
      <c r="J428" s="200"/>
      <c r="K428" s="201"/>
      <c r="L428" s="201"/>
      <c r="M428" s="388" t="s">
        <v>92</v>
      </c>
      <c r="N428" s="388"/>
      <c r="O428" s="388"/>
      <c r="P428" s="201"/>
      <c r="Q428" s="201"/>
      <c r="R428" s="201"/>
      <c r="S428" s="201"/>
      <c r="T428" s="201"/>
      <c r="U428" s="201"/>
      <c r="V428" s="202"/>
    </row>
    <row r="429" spans="9:22" ht="18.75" x14ac:dyDescent="0.3">
      <c r="I429" s="531"/>
      <c r="J429" s="487" t="s">
        <v>48</v>
      </c>
      <c r="K429" s="134"/>
      <c r="L429" s="134"/>
      <c r="M429" s="370">
        <v>5</v>
      </c>
      <c r="N429" s="370">
        <v>5</v>
      </c>
      <c r="O429" s="370">
        <v>4</v>
      </c>
      <c r="P429" s="370">
        <v>4</v>
      </c>
      <c r="Q429" s="370">
        <v>3</v>
      </c>
      <c r="R429" s="370">
        <v>3</v>
      </c>
      <c r="S429" s="348">
        <v>2</v>
      </c>
      <c r="T429" s="348">
        <v>2</v>
      </c>
      <c r="U429" s="349">
        <v>1</v>
      </c>
      <c r="V429" s="350">
        <v>1</v>
      </c>
    </row>
    <row r="430" spans="9:22" ht="18.75" x14ac:dyDescent="0.25">
      <c r="I430" s="531"/>
      <c r="J430" s="488" t="s">
        <v>54</v>
      </c>
      <c r="K430" s="134"/>
      <c r="L430" s="49" t="s">
        <v>55</v>
      </c>
      <c r="M430" s="64" t="s">
        <v>56</v>
      </c>
      <c r="N430" s="64" t="s">
        <v>57</v>
      </c>
      <c r="O430" s="64" t="s">
        <v>56</v>
      </c>
      <c r="P430" s="64" t="s">
        <v>57</v>
      </c>
      <c r="Q430" s="63" t="s">
        <v>56</v>
      </c>
      <c r="R430" s="64" t="s">
        <v>57</v>
      </c>
      <c r="S430" s="49" t="s">
        <v>56</v>
      </c>
      <c r="T430" s="50" t="s">
        <v>57</v>
      </c>
      <c r="U430" s="39" t="s">
        <v>56</v>
      </c>
      <c r="V430" s="148" t="s">
        <v>57</v>
      </c>
    </row>
    <row r="431" spans="9:22" ht="16.5" thickBot="1" x14ac:dyDescent="0.3">
      <c r="I431" s="531"/>
      <c r="J431" s="485" t="s">
        <v>98</v>
      </c>
      <c r="K431" s="359" t="s">
        <v>62</v>
      </c>
      <c r="L431" s="486">
        <v>1</v>
      </c>
      <c r="M431" s="357" t="s">
        <v>79</v>
      </c>
      <c r="N431" s="357" t="s">
        <v>79</v>
      </c>
      <c r="O431" s="357" t="s">
        <v>79</v>
      </c>
      <c r="P431" s="357" t="s">
        <v>79</v>
      </c>
      <c r="Q431" s="356" t="s">
        <v>79</v>
      </c>
      <c r="R431" s="357" t="s">
        <v>79</v>
      </c>
      <c r="S431" s="359">
        <v>2</v>
      </c>
      <c r="T431" s="489">
        <v>8</v>
      </c>
      <c r="U431" s="360">
        <v>15</v>
      </c>
      <c r="V431" s="361">
        <v>31</v>
      </c>
    </row>
    <row r="432" spans="9:22" ht="19.5" thickBot="1" x14ac:dyDescent="0.35">
      <c r="I432" s="531"/>
      <c r="J432" s="446"/>
      <c r="K432" s="490"/>
      <c r="L432" s="491"/>
      <c r="M432" s="492" t="s">
        <v>871</v>
      </c>
      <c r="N432" s="492"/>
      <c r="O432" s="492"/>
      <c r="P432" s="490"/>
      <c r="Q432" s="490"/>
      <c r="R432" s="491"/>
      <c r="S432" s="490"/>
      <c r="T432" s="490"/>
      <c r="U432" s="490"/>
      <c r="V432" s="493"/>
    </row>
    <row r="433" spans="9:25" ht="15.75" x14ac:dyDescent="0.25">
      <c r="I433" s="531"/>
      <c r="J433" s="502" t="s">
        <v>48</v>
      </c>
      <c r="K433" s="503"/>
      <c r="L433" s="503"/>
      <c r="M433" s="504">
        <v>5</v>
      </c>
      <c r="N433" s="504">
        <v>5</v>
      </c>
      <c r="O433" s="504">
        <v>4</v>
      </c>
      <c r="P433" s="504">
        <v>4</v>
      </c>
      <c r="Q433" s="504">
        <v>3</v>
      </c>
      <c r="R433" s="504">
        <v>3</v>
      </c>
      <c r="S433" s="504">
        <v>2</v>
      </c>
      <c r="T433" s="504">
        <v>2</v>
      </c>
      <c r="U433" s="503">
        <v>1</v>
      </c>
      <c r="V433" s="505">
        <v>1</v>
      </c>
    </row>
    <row r="434" spans="9:25" ht="15.75" x14ac:dyDescent="0.25">
      <c r="I434" s="531"/>
      <c r="J434" s="494" t="s">
        <v>54</v>
      </c>
      <c r="K434" s="414"/>
      <c r="L434" s="414" t="s">
        <v>55</v>
      </c>
      <c r="M434" s="413" t="s">
        <v>56</v>
      </c>
      <c r="N434" s="413" t="s">
        <v>57</v>
      </c>
      <c r="O434" s="413" t="s">
        <v>56</v>
      </c>
      <c r="P434" s="413" t="s">
        <v>57</v>
      </c>
      <c r="Q434" s="413" t="s">
        <v>56</v>
      </c>
      <c r="R434" s="413" t="s">
        <v>57</v>
      </c>
      <c r="S434" s="413" t="s">
        <v>56</v>
      </c>
      <c r="T434" s="413" t="s">
        <v>57</v>
      </c>
      <c r="U434" s="414" t="s">
        <v>56</v>
      </c>
      <c r="V434" s="415" t="s">
        <v>57</v>
      </c>
    </row>
    <row r="435" spans="9:25" ht="16.5" thickBot="1" x14ac:dyDescent="0.3">
      <c r="I435" s="531"/>
      <c r="J435" s="150" t="s">
        <v>101</v>
      </c>
      <c r="K435" s="151"/>
      <c r="L435" s="506">
        <v>1</v>
      </c>
      <c r="M435" s="507" t="s">
        <v>79</v>
      </c>
      <c r="N435" s="507" t="s">
        <v>79</v>
      </c>
      <c r="O435" s="507" t="s">
        <v>79</v>
      </c>
      <c r="P435" s="507" t="s">
        <v>79</v>
      </c>
      <c r="Q435" s="508" t="s">
        <v>79</v>
      </c>
      <c r="R435" s="507" t="s">
        <v>79</v>
      </c>
      <c r="S435" s="508" t="s">
        <v>79</v>
      </c>
      <c r="T435" s="507" t="s">
        <v>79</v>
      </c>
      <c r="U435" s="151">
        <v>15</v>
      </c>
      <c r="V435" s="509">
        <v>19</v>
      </c>
    </row>
    <row r="436" spans="9:25" ht="15.75" x14ac:dyDescent="0.25">
      <c r="I436" s="531"/>
      <c r="J436" s="531"/>
      <c r="K436" s="531"/>
      <c r="L436" s="531"/>
      <c r="M436" s="531"/>
      <c r="N436" s="531"/>
      <c r="O436" s="531"/>
      <c r="P436" s="531"/>
      <c r="Q436" s="531"/>
      <c r="R436" s="531"/>
      <c r="S436" s="531"/>
      <c r="T436" s="531"/>
      <c r="U436" s="531"/>
      <c r="V436" s="531"/>
      <c r="W436" s="531"/>
      <c r="X436" s="531"/>
      <c r="Y436" s="531"/>
    </row>
    <row r="437" spans="9:25" x14ac:dyDescent="0.25">
      <c r="I437" s="499"/>
      <c r="J437" s="499"/>
      <c r="K437" s="499"/>
      <c r="L437" s="499"/>
      <c r="M437" s="499"/>
      <c r="N437" s="499"/>
      <c r="O437" s="499"/>
      <c r="P437" s="499"/>
      <c r="Q437" s="499"/>
      <c r="R437" s="499"/>
      <c r="S437" s="499"/>
      <c r="T437" s="499"/>
      <c r="U437" s="499"/>
      <c r="V437" s="499"/>
      <c r="W437" s="499"/>
    </row>
    <row r="438" spans="9:25" ht="15.75" thickBot="1" x14ac:dyDescent="0.3"/>
    <row r="439" spans="9:25" ht="19.5" thickBot="1" x14ac:dyDescent="0.35">
      <c r="I439" s="510" t="s">
        <v>102</v>
      </c>
      <c r="J439" s="525" t="s">
        <v>43</v>
      </c>
      <c r="K439" s="526">
        <v>22</v>
      </c>
      <c r="L439" s="526" t="s">
        <v>44</v>
      </c>
      <c r="M439" s="526">
        <v>83</v>
      </c>
      <c r="N439" s="526"/>
      <c r="O439" s="526"/>
      <c r="P439" s="526"/>
      <c r="Q439" s="526"/>
      <c r="R439" s="526"/>
      <c r="S439" s="526"/>
      <c r="T439" s="603" t="s">
        <v>883</v>
      </c>
      <c r="U439" s="604"/>
      <c r="V439" s="528">
        <v>26334</v>
      </c>
    </row>
    <row r="440" spans="9:25" ht="19.5" thickBot="1" x14ac:dyDescent="0.35">
      <c r="I440" s="511" t="s">
        <v>270</v>
      </c>
      <c r="J440" s="28"/>
      <c r="K440" s="29"/>
      <c r="L440" s="29"/>
      <c r="M440" s="339" t="s">
        <v>47</v>
      </c>
      <c r="N440" s="339"/>
      <c r="O440" s="339"/>
      <c r="P440" s="29"/>
      <c r="Q440" s="29"/>
      <c r="R440" s="29"/>
      <c r="S440" s="340"/>
      <c r="T440" s="29"/>
      <c r="U440" s="29"/>
      <c r="V440" s="30"/>
    </row>
    <row r="441" spans="9:25" ht="18.75" x14ac:dyDescent="0.3">
      <c r="I441" s="531"/>
      <c r="J441" s="459" t="s">
        <v>48</v>
      </c>
      <c r="K441" s="352"/>
      <c r="L441" s="352"/>
      <c r="M441" s="345">
        <v>5</v>
      </c>
      <c r="N441" s="345">
        <v>5</v>
      </c>
      <c r="O441" s="346">
        <v>4</v>
      </c>
      <c r="P441" s="346">
        <v>4</v>
      </c>
      <c r="Q441" s="347">
        <v>3</v>
      </c>
      <c r="R441" s="347">
        <v>3</v>
      </c>
      <c r="S441" s="348">
        <v>2</v>
      </c>
      <c r="T441" s="348">
        <v>2</v>
      </c>
      <c r="U441" s="349">
        <v>1</v>
      </c>
      <c r="V441" s="350">
        <v>1</v>
      </c>
    </row>
    <row r="442" spans="9:25" ht="18.75" x14ac:dyDescent="0.25">
      <c r="I442" s="531"/>
      <c r="J442" s="461" t="s">
        <v>54</v>
      </c>
      <c r="K442" s="352"/>
      <c r="L442" s="45" t="s">
        <v>55</v>
      </c>
      <c r="M442" s="45" t="s">
        <v>56</v>
      </c>
      <c r="N442" s="45" t="s">
        <v>57</v>
      </c>
      <c r="O442" s="46" t="s">
        <v>56</v>
      </c>
      <c r="P442" s="46" t="s">
        <v>57</v>
      </c>
      <c r="Q442" s="47" t="s">
        <v>56</v>
      </c>
      <c r="R442" s="48" t="s">
        <v>57</v>
      </c>
      <c r="S442" s="49" t="s">
        <v>56</v>
      </c>
      <c r="T442" s="50" t="s">
        <v>57</v>
      </c>
      <c r="U442" s="39" t="s">
        <v>56</v>
      </c>
      <c r="V442" s="148" t="s">
        <v>57</v>
      </c>
    </row>
    <row r="443" spans="9:25" ht="15.75" x14ac:dyDescent="0.25">
      <c r="I443" s="531"/>
      <c r="J443" s="54" t="s">
        <v>61</v>
      </c>
      <c r="K443" s="45" t="s">
        <v>62</v>
      </c>
      <c r="L443" s="468">
        <v>3.1518189412926257E-3</v>
      </c>
      <c r="M443" s="45">
        <v>1</v>
      </c>
      <c r="N443" s="45">
        <v>1</v>
      </c>
      <c r="O443" s="46">
        <v>0</v>
      </c>
      <c r="P443" s="46">
        <v>0</v>
      </c>
      <c r="Q443" s="47">
        <v>1</v>
      </c>
      <c r="R443" s="47">
        <v>7</v>
      </c>
      <c r="S443" s="49">
        <v>13</v>
      </c>
      <c r="T443" s="49">
        <v>33</v>
      </c>
      <c r="U443" s="39">
        <v>27</v>
      </c>
      <c r="V443" s="148">
        <v>50</v>
      </c>
    </row>
    <row r="444" spans="9:25" ht="15.75" x14ac:dyDescent="0.25">
      <c r="I444" s="531"/>
      <c r="J444" s="84" t="s">
        <v>61</v>
      </c>
      <c r="K444" s="46" t="s">
        <v>62</v>
      </c>
      <c r="L444" s="478">
        <v>0.25575301891091362</v>
      </c>
      <c r="M444" s="64" t="s">
        <v>79</v>
      </c>
      <c r="N444" s="64" t="s">
        <v>79</v>
      </c>
      <c r="O444" s="46">
        <v>1</v>
      </c>
      <c r="P444" s="46">
        <v>4</v>
      </c>
      <c r="Q444" s="47">
        <v>0</v>
      </c>
      <c r="R444" s="47">
        <v>9</v>
      </c>
      <c r="S444" s="49">
        <v>5</v>
      </c>
      <c r="T444" s="49">
        <v>36</v>
      </c>
      <c r="U444" s="39">
        <v>12</v>
      </c>
      <c r="V444" s="148">
        <v>58</v>
      </c>
    </row>
    <row r="445" spans="9:25" ht="16.5" thickBot="1" x14ac:dyDescent="0.3">
      <c r="I445" s="531"/>
      <c r="J445" s="480" t="s">
        <v>61</v>
      </c>
      <c r="K445" s="358" t="s">
        <v>62</v>
      </c>
      <c r="L445" s="479">
        <v>1</v>
      </c>
      <c r="M445" s="357" t="s">
        <v>79</v>
      </c>
      <c r="N445" s="357" t="s">
        <v>79</v>
      </c>
      <c r="O445" s="357" t="s">
        <v>79</v>
      </c>
      <c r="P445" s="357" t="s">
        <v>79</v>
      </c>
      <c r="Q445" s="358">
        <v>3</v>
      </c>
      <c r="R445" s="358">
        <v>11</v>
      </c>
      <c r="S445" s="359">
        <v>8</v>
      </c>
      <c r="T445" s="359">
        <v>36</v>
      </c>
      <c r="U445" s="360">
        <v>13</v>
      </c>
      <c r="V445" s="361">
        <v>50</v>
      </c>
    </row>
    <row r="446" spans="9:25" ht="19.5" thickBot="1" x14ac:dyDescent="0.35">
      <c r="I446" s="531"/>
      <c r="J446" s="185"/>
      <c r="K446" s="186"/>
      <c r="L446" s="186"/>
      <c r="M446" s="364" t="s">
        <v>863</v>
      </c>
      <c r="N446" s="364"/>
      <c r="O446" s="364"/>
      <c r="P446" s="186"/>
      <c r="Q446" s="186"/>
      <c r="R446" s="186"/>
      <c r="S446" s="186"/>
      <c r="T446" s="186"/>
      <c r="U446" s="186"/>
      <c r="V446" s="187"/>
    </row>
    <row r="447" spans="9:25" ht="18.75" x14ac:dyDescent="0.3">
      <c r="I447" s="531"/>
      <c r="J447" s="476" t="s">
        <v>48</v>
      </c>
      <c r="K447" s="82"/>
      <c r="L447" s="82"/>
      <c r="M447" s="370">
        <v>5</v>
      </c>
      <c r="N447" s="370">
        <v>5</v>
      </c>
      <c r="O447" s="346">
        <v>4</v>
      </c>
      <c r="P447" s="346">
        <v>4</v>
      </c>
      <c r="Q447" s="347">
        <v>3</v>
      </c>
      <c r="R447" s="347">
        <v>3</v>
      </c>
      <c r="S447" s="348">
        <v>2</v>
      </c>
      <c r="T447" s="348">
        <v>2</v>
      </c>
      <c r="U447" s="349">
        <v>1</v>
      </c>
      <c r="V447" s="350">
        <v>1</v>
      </c>
    </row>
    <row r="448" spans="9:25" ht="18.75" x14ac:dyDescent="0.25">
      <c r="I448" s="531"/>
      <c r="J448" s="477" t="s">
        <v>54</v>
      </c>
      <c r="K448" s="82"/>
      <c r="L448" s="46" t="s">
        <v>55</v>
      </c>
      <c r="M448" s="64" t="s">
        <v>56</v>
      </c>
      <c r="N448" s="64" t="s">
        <v>57</v>
      </c>
      <c r="O448" s="46" t="s">
        <v>56</v>
      </c>
      <c r="P448" s="46" t="s">
        <v>57</v>
      </c>
      <c r="Q448" s="47" t="s">
        <v>56</v>
      </c>
      <c r="R448" s="48" t="s">
        <v>57</v>
      </c>
      <c r="S448" s="49" t="s">
        <v>56</v>
      </c>
      <c r="T448" s="50" t="s">
        <v>57</v>
      </c>
      <c r="U448" s="39" t="s">
        <v>56</v>
      </c>
      <c r="V448" s="148" t="s">
        <v>57</v>
      </c>
    </row>
    <row r="449" spans="9:24" ht="15.75" x14ac:dyDescent="0.25">
      <c r="I449" s="531"/>
      <c r="J449" s="84" t="s">
        <v>83</v>
      </c>
      <c r="K449" s="46" t="s">
        <v>62</v>
      </c>
      <c r="L449" s="478">
        <v>5.673274094326726E-2</v>
      </c>
      <c r="M449" s="64" t="s">
        <v>79</v>
      </c>
      <c r="N449" s="64" t="s">
        <v>79</v>
      </c>
      <c r="O449" s="46">
        <v>1</v>
      </c>
      <c r="P449" s="46">
        <v>1</v>
      </c>
      <c r="Q449" s="47">
        <v>0</v>
      </c>
      <c r="R449" s="47">
        <v>5</v>
      </c>
      <c r="S449" s="49">
        <v>5</v>
      </c>
      <c r="T449" s="49">
        <v>27</v>
      </c>
      <c r="U449" s="39">
        <v>23</v>
      </c>
      <c r="V449" s="148">
        <v>51</v>
      </c>
    </row>
    <row r="450" spans="9:24" ht="16.5" thickBot="1" x14ac:dyDescent="0.3">
      <c r="I450" s="531"/>
      <c r="J450" s="480" t="s">
        <v>83</v>
      </c>
      <c r="K450" s="358" t="s">
        <v>62</v>
      </c>
      <c r="L450" s="481">
        <v>1</v>
      </c>
      <c r="M450" s="357" t="s">
        <v>79</v>
      </c>
      <c r="N450" s="357" t="s">
        <v>79</v>
      </c>
      <c r="O450" s="357" t="s">
        <v>79</v>
      </c>
      <c r="P450" s="357" t="s">
        <v>79</v>
      </c>
      <c r="Q450" s="473">
        <v>1</v>
      </c>
      <c r="R450" s="473">
        <v>8</v>
      </c>
      <c r="S450" s="359">
        <v>3</v>
      </c>
      <c r="T450" s="359">
        <v>30</v>
      </c>
      <c r="U450" s="360">
        <v>10</v>
      </c>
      <c r="V450" s="361">
        <v>51</v>
      </c>
    </row>
    <row r="451" spans="9:24" ht="19.5" thickBot="1" x14ac:dyDescent="0.35">
      <c r="I451" s="531"/>
      <c r="J451" s="191"/>
      <c r="K451" s="383"/>
      <c r="L451" s="383"/>
      <c r="M451" s="384" t="s">
        <v>85</v>
      </c>
      <c r="N451" s="384"/>
      <c r="O451" s="384"/>
      <c r="P451" s="192"/>
      <c r="Q451" s="192"/>
      <c r="R451" s="192"/>
      <c r="S451" s="192"/>
      <c r="T451" s="192"/>
      <c r="U451" s="192"/>
      <c r="V451" s="193"/>
    </row>
    <row r="452" spans="9:24" ht="18.75" x14ac:dyDescent="0.3">
      <c r="I452" s="531"/>
      <c r="J452" s="482" t="s">
        <v>48</v>
      </c>
      <c r="K452" s="102"/>
      <c r="L452" s="102"/>
      <c r="M452" s="370">
        <v>5</v>
      </c>
      <c r="N452" s="370">
        <v>5</v>
      </c>
      <c r="O452" s="370">
        <v>4</v>
      </c>
      <c r="P452" s="370">
        <v>4</v>
      </c>
      <c r="Q452" s="347">
        <v>3</v>
      </c>
      <c r="R452" s="347">
        <v>3</v>
      </c>
      <c r="S452" s="348">
        <v>2</v>
      </c>
      <c r="T452" s="348">
        <v>2</v>
      </c>
      <c r="U452" s="349">
        <v>1</v>
      </c>
      <c r="V452" s="350">
        <v>1</v>
      </c>
    </row>
    <row r="453" spans="9:24" ht="18.75" x14ac:dyDescent="0.25">
      <c r="I453" s="531"/>
      <c r="J453" s="483" t="s">
        <v>54</v>
      </c>
      <c r="K453" s="102"/>
      <c r="L453" s="48" t="s">
        <v>55</v>
      </c>
      <c r="M453" s="64" t="s">
        <v>56</v>
      </c>
      <c r="N453" s="64" t="s">
        <v>57</v>
      </c>
      <c r="O453" s="64" t="s">
        <v>56</v>
      </c>
      <c r="P453" s="64" t="s">
        <v>57</v>
      </c>
      <c r="Q453" s="47" t="s">
        <v>56</v>
      </c>
      <c r="R453" s="48" t="s">
        <v>57</v>
      </c>
      <c r="S453" s="49" t="s">
        <v>56</v>
      </c>
      <c r="T453" s="50" t="s">
        <v>57</v>
      </c>
      <c r="U453" s="39" t="s">
        <v>56</v>
      </c>
      <c r="V453" s="148" t="s">
        <v>57</v>
      </c>
    </row>
    <row r="454" spans="9:24" ht="15.75" x14ac:dyDescent="0.25">
      <c r="I454" s="531"/>
      <c r="J454" s="106" t="s">
        <v>88</v>
      </c>
      <c r="K454" s="48" t="s">
        <v>62</v>
      </c>
      <c r="L454" s="484">
        <v>0.48441558441558441</v>
      </c>
      <c r="M454" s="64" t="s">
        <v>79</v>
      </c>
      <c r="N454" s="64" t="s">
        <v>79</v>
      </c>
      <c r="O454" s="64" t="s">
        <v>79</v>
      </c>
      <c r="P454" s="64" t="s">
        <v>79</v>
      </c>
      <c r="Q454" s="47">
        <v>1</v>
      </c>
      <c r="R454" s="47">
        <v>5</v>
      </c>
      <c r="S454" s="49">
        <v>1</v>
      </c>
      <c r="T454" s="49">
        <v>14</v>
      </c>
      <c r="U454" s="39">
        <v>25</v>
      </c>
      <c r="V454" s="148">
        <v>43</v>
      </c>
    </row>
    <row r="455" spans="9:24" ht="16.5" thickBot="1" x14ac:dyDescent="0.3">
      <c r="I455" s="531"/>
      <c r="J455" s="485" t="s">
        <v>88</v>
      </c>
      <c r="K455" s="359" t="s">
        <v>62</v>
      </c>
      <c r="L455" s="486">
        <v>1</v>
      </c>
      <c r="M455" s="357" t="s">
        <v>79</v>
      </c>
      <c r="N455" s="357" t="s">
        <v>79</v>
      </c>
      <c r="O455" s="357" t="s">
        <v>79</v>
      </c>
      <c r="P455" s="357" t="s">
        <v>79</v>
      </c>
      <c r="Q455" s="357" t="s">
        <v>79</v>
      </c>
      <c r="R455" s="357" t="s">
        <v>79</v>
      </c>
      <c r="S455" s="359">
        <v>7</v>
      </c>
      <c r="T455" s="359">
        <v>17</v>
      </c>
      <c r="U455" s="360">
        <v>21</v>
      </c>
      <c r="V455" s="361">
        <v>42</v>
      </c>
    </row>
    <row r="456" spans="9:24" ht="19.5" thickBot="1" x14ac:dyDescent="0.35">
      <c r="I456" s="531"/>
      <c r="J456" s="200"/>
      <c r="K456" s="201"/>
      <c r="L456" s="201"/>
      <c r="M456" s="388" t="s">
        <v>92</v>
      </c>
      <c r="N456" s="388"/>
      <c r="O456" s="388"/>
      <c r="P456" s="201"/>
      <c r="Q456" s="201"/>
      <c r="R456" s="201"/>
      <c r="S456" s="201"/>
      <c r="T456" s="201"/>
      <c r="U456" s="201"/>
      <c r="V456" s="202"/>
    </row>
    <row r="457" spans="9:24" ht="18.75" x14ac:dyDescent="0.3">
      <c r="I457" s="531"/>
      <c r="J457" s="487" t="s">
        <v>48</v>
      </c>
      <c r="K457" s="134"/>
      <c r="L457" s="134"/>
      <c r="M457" s="370">
        <v>5</v>
      </c>
      <c r="N457" s="370">
        <v>5</v>
      </c>
      <c r="O457" s="370">
        <v>4</v>
      </c>
      <c r="P457" s="370">
        <v>4</v>
      </c>
      <c r="Q457" s="370">
        <v>3</v>
      </c>
      <c r="R457" s="370">
        <v>3</v>
      </c>
      <c r="S457" s="348">
        <v>2</v>
      </c>
      <c r="T457" s="348">
        <v>2</v>
      </c>
      <c r="U457" s="349">
        <v>1</v>
      </c>
      <c r="V457" s="350">
        <v>1</v>
      </c>
    </row>
    <row r="458" spans="9:24" ht="18.75" x14ac:dyDescent="0.25">
      <c r="I458" s="531"/>
      <c r="J458" s="488" t="s">
        <v>54</v>
      </c>
      <c r="K458" s="134"/>
      <c r="L458" s="49" t="s">
        <v>55</v>
      </c>
      <c r="M458" s="64" t="s">
        <v>56</v>
      </c>
      <c r="N458" s="64" t="s">
        <v>57</v>
      </c>
      <c r="O458" s="64" t="s">
        <v>56</v>
      </c>
      <c r="P458" s="64" t="s">
        <v>57</v>
      </c>
      <c r="Q458" s="63" t="s">
        <v>56</v>
      </c>
      <c r="R458" s="64" t="s">
        <v>57</v>
      </c>
      <c r="S458" s="49" t="s">
        <v>56</v>
      </c>
      <c r="T458" s="50" t="s">
        <v>57</v>
      </c>
      <c r="U458" s="39" t="s">
        <v>56</v>
      </c>
      <c r="V458" s="148" t="s">
        <v>57</v>
      </c>
    </row>
    <row r="459" spans="9:24" ht="16.5" thickBot="1" x14ac:dyDescent="0.3">
      <c r="I459" s="531"/>
      <c r="J459" s="485" t="s">
        <v>98</v>
      </c>
      <c r="K459" s="359" t="s">
        <v>62</v>
      </c>
      <c r="L459" s="486">
        <v>1</v>
      </c>
      <c r="M459" s="357" t="s">
        <v>79</v>
      </c>
      <c r="N459" s="357" t="s">
        <v>79</v>
      </c>
      <c r="O459" s="357" t="s">
        <v>79</v>
      </c>
      <c r="P459" s="357" t="s">
        <v>79</v>
      </c>
      <c r="Q459" s="356" t="s">
        <v>79</v>
      </c>
      <c r="R459" s="357" t="s">
        <v>79</v>
      </c>
      <c r="S459" s="359">
        <v>2</v>
      </c>
      <c r="T459" s="489">
        <v>6</v>
      </c>
      <c r="U459" s="360">
        <v>23</v>
      </c>
      <c r="V459" s="361">
        <v>35</v>
      </c>
    </row>
    <row r="460" spans="9:24" ht="19.5" thickBot="1" x14ac:dyDescent="0.35">
      <c r="I460" s="531"/>
      <c r="J460" s="446"/>
      <c r="K460" s="490"/>
      <c r="L460" s="491"/>
      <c r="M460" s="492" t="s">
        <v>871</v>
      </c>
      <c r="N460" s="492"/>
      <c r="O460" s="492"/>
      <c r="P460" s="490"/>
      <c r="Q460" s="490"/>
      <c r="R460" s="491"/>
      <c r="S460" s="490"/>
      <c r="T460" s="490"/>
      <c r="U460" s="490"/>
      <c r="V460" s="493"/>
    </row>
    <row r="461" spans="9:24" ht="15.75" x14ac:dyDescent="0.25">
      <c r="I461" s="531"/>
      <c r="J461" s="502" t="s">
        <v>48</v>
      </c>
      <c r="K461" s="503"/>
      <c r="L461" s="503"/>
      <c r="M461" s="504">
        <v>5</v>
      </c>
      <c r="N461" s="504">
        <v>5</v>
      </c>
      <c r="O461" s="504">
        <v>4</v>
      </c>
      <c r="P461" s="504">
        <v>4</v>
      </c>
      <c r="Q461" s="504">
        <v>3</v>
      </c>
      <c r="R461" s="504">
        <v>3</v>
      </c>
      <c r="S461" s="504">
        <v>2</v>
      </c>
      <c r="T461" s="504">
        <v>2</v>
      </c>
      <c r="U461" s="503">
        <v>1</v>
      </c>
      <c r="V461" s="505">
        <v>1</v>
      </c>
    </row>
    <row r="462" spans="9:24" ht="15.75" x14ac:dyDescent="0.25">
      <c r="I462" s="531"/>
      <c r="J462" s="494" t="s">
        <v>54</v>
      </c>
      <c r="K462" s="414"/>
      <c r="L462" s="414" t="s">
        <v>55</v>
      </c>
      <c r="M462" s="413" t="s">
        <v>56</v>
      </c>
      <c r="N462" s="413" t="s">
        <v>57</v>
      </c>
      <c r="O462" s="413" t="s">
        <v>56</v>
      </c>
      <c r="P462" s="413" t="s">
        <v>57</v>
      </c>
      <c r="Q462" s="413" t="s">
        <v>56</v>
      </c>
      <c r="R462" s="413" t="s">
        <v>57</v>
      </c>
      <c r="S462" s="413" t="s">
        <v>56</v>
      </c>
      <c r="T462" s="413" t="s">
        <v>57</v>
      </c>
      <c r="U462" s="414" t="s">
        <v>56</v>
      </c>
      <c r="V462" s="415" t="s">
        <v>57</v>
      </c>
    </row>
    <row r="463" spans="9:24" ht="16.5" thickBot="1" x14ac:dyDescent="0.3">
      <c r="I463" s="531"/>
      <c r="J463" s="150" t="s">
        <v>101</v>
      </c>
      <c r="K463" s="151"/>
      <c r="L463" s="506">
        <v>1</v>
      </c>
      <c r="M463" s="507" t="s">
        <v>79</v>
      </c>
      <c r="N463" s="507" t="s">
        <v>79</v>
      </c>
      <c r="O463" s="507" t="s">
        <v>79</v>
      </c>
      <c r="P463" s="507" t="s">
        <v>79</v>
      </c>
      <c r="Q463" s="508" t="s">
        <v>79</v>
      </c>
      <c r="R463" s="507" t="s">
        <v>79</v>
      </c>
      <c r="S463" s="508" t="s">
        <v>79</v>
      </c>
      <c r="T463" s="507" t="s">
        <v>79</v>
      </c>
      <c r="U463" s="151">
        <v>17</v>
      </c>
      <c r="V463" s="509">
        <v>21</v>
      </c>
    </row>
    <row r="464" spans="9:24" ht="15.75" x14ac:dyDescent="0.25">
      <c r="I464" s="531"/>
      <c r="J464" s="531"/>
      <c r="K464" s="531"/>
      <c r="L464" s="531"/>
      <c r="M464" s="531"/>
      <c r="N464" s="531"/>
      <c r="O464" s="531"/>
      <c r="P464" s="531"/>
      <c r="Q464" s="531"/>
      <c r="R464" s="531"/>
      <c r="S464" s="531"/>
      <c r="T464" s="531"/>
      <c r="U464" s="531"/>
      <c r="V464" s="531"/>
      <c r="W464" s="531"/>
      <c r="X464" s="531"/>
    </row>
    <row r="466" spans="9:23" ht="15.75" thickBot="1" x14ac:dyDescent="0.3">
      <c r="I466" s="499"/>
      <c r="J466" s="499"/>
      <c r="K466" s="499"/>
      <c r="L466" s="499"/>
      <c r="M466" s="499"/>
      <c r="N466" s="499"/>
      <c r="O466" s="499"/>
      <c r="P466" s="499"/>
      <c r="Q466" s="499"/>
      <c r="R466" s="499"/>
      <c r="S466" s="499"/>
      <c r="T466" s="499"/>
      <c r="U466" s="499"/>
      <c r="V466" s="499"/>
      <c r="W466" s="499"/>
    </row>
    <row r="467" spans="9:23" ht="19.5" thickBot="1" x14ac:dyDescent="0.35">
      <c r="I467" s="510" t="s">
        <v>102</v>
      </c>
      <c r="J467" s="525" t="s">
        <v>43</v>
      </c>
      <c r="K467" s="526">
        <v>23</v>
      </c>
      <c r="L467" s="526" t="s">
        <v>44</v>
      </c>
      <c r="M467" s="526">
        <v>95</v>
      </c>
      <c r="N467" s="526"/>
      <c r="O467" s="526"/>
      <c r="P467" s="526"/>
      <c r="Q467" s="526"/>
      <c r="R467" s="526"/>
      <c r="S467" s="526"/>
      <c r="T467" s="603" t="s">
        <v>883</v>
      </c>
      <c r="U467" s="604"/>
      <c r="V467" s="528">
        <v>33649.000000000007</v>
      </c>
    </row>
    <row r="468" spans="9:23" ht="19.5" thickBot="1" x14ac:dyDescent="0.35">
      <c r="I468" s="511" t="s">
        <v>271</v>
      </c>
      <c r="J468" s="28"/>
      <c r="K468" s="29"/>
      <c r="L468" s="29"/>
      <c r="M468" s="339" t="s">
        <v>47</v>
      </c>
      <c r="N468" s="339"/>
      <c r="O468" s="339"/>
      <c r="P468" s="29"/>
      <c r="Q468" s="29"/>
      <c r="R468" s="29"/>
      <c r="S468" s="340"/>
      <c r="T468" s="29"/>
      <c r="U468" s="29"/>
      <c r="V468" s="30"/>
    </row>
    <row r="469" spans="9:23" ht="18.75" x14ac:dyDescent="0.3">
      <c r="I469" s="531"/>
      <c r="J469" s="459" t="s">
        <v>48</v>
      </c>
      <c r="K469" s="352"/>
      <c r="L469" s="352"/>
      <c r="M469" s="345">
        <v>5</v>
      </c>
      <c r="N469" s="345">
        <v>5</v>
      </c>
      <c r="O469" s="346">
        <v>4</v>
      </c>
      <c r="P469" s="346">
        <v>4</v>
      </c>
      <c r="Q469" s="347">
        <v>3</v>
      </c>
      <c r="R469" s="347">
        <v>3</v>
      </c>
      <c r="S469" s="348">
        <v>2</v>
      </c>
      <c r="T469" s="348">
        <v>2</v>
      </c>
      <c r="U469" s="349">
        <v>1</v>
      </c>
      <c r="V469" s="350">
        <v>1</v>
      </c>
    </row>
    <row r="470" spans="9:23" ht="18.75" x14ac:dyDescent="0.25">
      <c r="I470" s="531"/>
      <c r="J470" s="461" t="s">
        <v>54</v>
      </c>
      <c r="K470" s="352"/>
      <c r="L470" s="45" t="s">
        <v>55</v>
      </c>
      <c r="M470" s="45" t="s">
        <v>56</v>
      </c>
      <c r="N470" s="45" t="s">
        <v>57</v>
      </c>
      <c r="O470" s="46" t="s">
        <v>56</v>
      </c>
      <c r="P470" s="46" t="s">
        <v>57</v>
      </c>
      <c r="Q470" s="47" t="s">
        <v>56</v>
      </c>
      <c r="R470" s="48" t="s">
        <v>57</v>
      </c>
      <c r="S470" s="49" t="s">
        <v>56</v>
      </c>
      <c r="T470" s="50" t="s">
        <v>57</v>
      </c>
      <c r="U470" s="39" t="s">
        <v>56</v>
      </c>
      <c r="V470" s="148" t="s">
        <v>57</v>
      </c>
    </row>
    <row r="471" spans="9:23" ht="15.75" x14ac:dyDescent="0.25">
      <c r="I471" s="531"/>
      <c r="J471" s="54" t="s">
        <v>61</v>
      </c>
      <c r="K471" s="45" t="s">
        <v>62</v>
      </c>
      <c r="L471" s="468">
        <v>2.8232636928289096E-3</v>
      </c>
      <c r="M471" s="45">
        <v>1</v>
      </c>
      <c r="N471" s="45">
        <v>1</v>
      </c>
      <c r="O471" s="46">
        <v>0</v>
      </c>
      <c r="P471" s="46">
        <v>2</v>
      </c>
      <c r="Q471" s="47">
        <v>0</v>
      </c>
      <c r="R471" s="47">
        <v>8</v>
      </c>
      <c r="S471" s="49">
        <v>10</v>
      </c>
      <c r="T471" s="49">
        <v>32</v>
      </c>
      <c r="U471" s="39">
        <v>34</v>
      </c>
      <c r="V471" s="148">
        <v>58</v>
      </c>
    </row>
    <row r="472" spans="9:23" ht="15.75" x14ac:dyDescent="0.25">
      <c r="I472" s="531"/>
      <c r="J472" s="84" t="s">
        <v>61</v>
      </c>
      <c r="K472" s="46" t="s">
        <v>62</v>
      </c>
      <c r="L472" s="478">
        <v>0.23959107254301756</v>
      </c>
      <c r="M472" s="64" t="s">
        <v>79</v>
      </c>
      <c r="N472" s="64" t="s">
        <v>79</v>
      </c>
      <c r="O472" s="46">
        <v>1</v>
      </c>
      <c r="P472" s="46">
        <v>4</v>
      </c>
      <c r="Q472" s="47">
        <v>0</v>
      </c>
      <c r="R472" s="47">
        <v>12</v>
      </c>
      <c r="S472" s="49">
        <v>3</v>
      </c>
      <c r="T472" s="49">
        <v>38</v>
      </c>
      <c r="U472" s="39">
        <v>12</v>
      </c>
      <c r="V472" s="148">
        <v>65</v>
      </c>
    </row>
    <row r="473" spans="9:23" ht="16.5" thickBot="1" x14ac:dyDescent="0.3">
      <c r="I473" s="531"/>
      <c r="J473" s="480" t="s">
        <v>61</v>
      </c>
      <c r="K473" s="358" t="s">
        <v>62</v>
      </c>
      <c r="L473" s="479">
        <v>0.99999999999999978</v>
      </c>
      <c r="M473" s="357" t="s">
        <v>79</v>
      </c>
      <c r="N473" s="357" t="s">
        <v>79</v>
      </c>
      <c r="O473" s="357" t="s">
        <v>79</v>
      </c>
      <c r="P473" s="357" t="s">
        <v>79</v>
      </c>
      <c r="Q473" s="358">
        <v>3</v>
      </c>
      <c r="R473" s="358">
        <v>14</v>
      </c>
      <c r="S473" s="359">
        <v>10</v>
      </c>
      <c r="T473" s="359">
        <v>38</v>
      </c>
      <c r="U473" s="360">
        <v>14</v>
      </c>
      <c r="V473" s="361">
        <v>56</v>
      </c>
    </row>
    <row r="474" spans="9:23" ht="19.5" thickBot="1" x14ac:dyDescent="0.35">
      <c r="I474" s="531"/>
      <c r="J474" s="185"/>
      <c r="K474" s="186"/>
      <c r="L474" s="186"/>
      <c r="M474" s="364" t="s">
        <v>863</v>
      </c>
      <c r="N474" s="364"/>
      <c r="O474" s="364"/>
      <c r="P474" s="186"/>
      <c r="Q474" s="186"/>
      <c r="R474" s="186"/>
      <c r="S474" s="186"/>
      <c r="T474" s="186"/>
      <c r="U474" s="186"/>
      <c r="V474" s="187"/>
    </row>
    <row r="475" spans="9:23" ht="18.75" x14ac:dyDescent="0.3">
      <c r="I475" s="531"/>
      <c r="J475" s="476" t="s">
        <v>48</v>
      </c>
      <c r="K475" s="82"/>
      <c r="L475" s="82"/>
      <c r="M475" s="370">
        <v>5</v>
      </c>
      <c r="N475" s="370">
        <v>5</v>
      </c>
      <c r="O475" s="346">
        <v>4</v>
      </c>
      <c r="P475" s="346">
        <v>4</v>
      </c>
      <c r="Q475" s="347">
        <v>3</v>
      </c>
      <c r="R475" s="347">
        <v>3</v>
      </c>
      <c r="S475" s="348">
        <v>2</v>
      </c>
      <c r="T475" s="348">
        <v>2</v>
      </c>
      <c r="U475" s="349">
        <v>1</v>
      </c>
      <c r="V475" s="350">
        <v>1</v>
      </c>
    </row>
    <row r="476" spans="9:23" ht="18.75" x14ac:dyDescent="0.25">
      <c r="I476" s="531"/>
      <c r="J476" s="477" t="s">
        <v>54</v>
      </c>
      <c r="K476" s="82"/>
      <c r="L476" s="46" t="s">
        <v>55</v>
      </c>
      <c r="M476" s="64" t="s">
        <v>56</v>
      </c>
      <c r="N476" s="64" t="s">
        <v>57</v>
      </c>
      <c r="O476" s="46" t="s">
        <v>56</v>
      </c>
      <c r="P476" s="46" t="s">
        <v>57</v>
      </c>
      <c r="Q476" s="47" t="s">
        <v>56</v>
      </c>
      <c r="R476" s="48" t="s">
        <v>57</v>
      </c>
      <c r="S476" s="49" t="s">
        <v>56</v>
      </c>
      <c r="T476" s="50" t="s">
        <v>57</v>
      </c>
      <c r="U476" s="39" t="s">
        <v>56</v>
      </c>
      <c r="V476" s="148" t="s">
        <v>57</v>
      </c>
    </row>
    <row r="477" spans="9:23" ht="15.75" x14ac:dyDescent="0.25">
      <c r="I477" s="531"/>
      <c r="J477" s="84" t="s">
        <v>83</v>
      </c>
      <c r="K477" s="46" t="s">
        <v>62</v>
      </c>
      <c r="L477" s="478">
        <v>5.3077357425183512E-2</v>
      </c>
      <c r="M477" s="64" t="s">
        <v>79</v>
      </c>
      <c r="N477" s="64" t="s">
        <v>79</v>
      </c>
      <c r="O477" s="46">
        <v>1</v>
      </c>
      <c r="P477" s="46">
        <v>2</v>
      </c>
      <c r="Q477" s="47">
        <v>0</v>
      </c>
      <c r="R477" s="47">
        <v>7</v>
      </c>
      <c r="S477" s="49">
        <v>3</v>
      </c>
      <c r="T477" s="49">
        <v>29</v>
      </c>
      <c r="U477" s="39">
        <v>24</v>
      </c>
      <c r="V477" s="148">
        <v>58</v>
      </c>
    </row>
    <row r="478" spans="9:23" ht="16.5" thickBot="1" x14ac:dyDescent="0.3">
      <c r="I478" s="531"/>
      <c r="J478" s="480" t="s">
        <v>83</v>
      </c>
      <c r="K478" s="358" t="s">
        <v>62</v>
      </c>
      <c r="L478" s="481">
        <v>1</v>
      </c>
      <c r="M478" s="357" t="s">
        <v>79</v>
      </c>
      <c r="N478" s="357" t="s">
        <v>79</v>
      </c>
      <c r="O478" s="357" t="s">
        <v>79</v>
      </c>
      <c r="P478" s="357" t="s">
        <v>79</v>
      </c>
      <c r="Q478" s="473">
        <v>1</v>
      </c>
      <c r="R478" s="473">
        <v>8</v>
      </c>
      <c r="S478" s="359">
        <v>4</v>
      </c>
      <c r="T478" s="359">
        <v>34</v>
      </c>
      <c r="U478" s="360">
        <v>11</v>
      </c>
      <c r="V478" s="361">
        <v>56</v>
      </c>
    </row>
    <row r="479" spans="9:23" ht="19.5" thickBot="1" x14ac:dyDescent="0.35">
      <c r="I479" s="531"/>
      <c r="J479" s="191"/>
      <c r="K479" s="383"/>
      <c r="L479" s="383"/>
      <c r="M479" s="384" t="s">
        <v>85</v>
      </c>
      <c r="N479" s="384"/>
      <c r="O479" s="384"/>
      <c r="P479" s="192"/>
      <c r="Q479" s="192"/>
      <c r="R479" s="192"/>
      <c r="S479" s="192"/>
      <c r="T479" s="192"/>
      <c r="U479" s="192"/>
      <c r="V479" s="193"/>
    </row>
    <row r="480" spans="9:23" ht="18.75" x14ac:dyDescent="0.3">
      <c r="I480" s="531"/>
      <c r="J480" s="482" t="s">
        <v>48</v>
      </c>
      <c r="K480" s="102"/>
      <c r="L480" s="102"/>
      <c r="M480" s="370">
        <v>5</v>
      </c>
      <c r="N480" s="370">
        <v>5</v>
      </c>
      <c r="O480" s="370">
        <v>4</v>
      </c>
      <c r="P480" s="370">
        <v>4</v>
      </c>
      <c r="Q480" s="347">
        <v>3</v>
      </c>
      <c r="R480" s="347">
        <v>3</v>
      </c>
      <c r="S480" s="348">
        <v>2</v>
      </c>
      <c r="T480" s="348">
        <v>2</v>
      </c>
      <c r="U480" s="349">
        <v>1</v>
      </c>
      <c r="V480" s="350">
        <v>1</v>
      </c>
    </row>
    <row r="481" spans="9:23" ht="18.75" x14ac:dyDescent="0.25">
      <c r="I481" s="531"/>
      <c r="J481" s="483" t="s">
        <v>54</v>
      </c>
      <c r="K481" s="102"/>
      <c r="L481" s="48" t="s">
        <v>55</v>
      </c>
      <c r="M481" s="64" t="s">
        <v>56</v>
      </c>
      <c r="N481" s="64" t="s">
        <v>57</v>
      </c>
      <c r="O481" s="64" t="s">
        <v>56</v>
      </c>
      <c r="P481" s="64" t="s">
        <v>57</v>
      </c>
      <c r="Q481" s="47" t="s">
        <v>56</v>
      </c>
      <c r="R481" s="48" t="s">
        <v>57</v>
      </c>
      <c r="S481" s="49" t="s">
        <v>56</v>
      </c>
      <c r="T481" s="50" t="s">
        <v>57</v>
      </c>
      <c r="U481" s="39" t="s">
        <v>56</v>
      </c>
      <c r="V481" s="148" t="s">
        <v>57</v>
      </c>
    </row>
    <row r="482" spans="9:23" ht="15.75" x14ac:dyDescent="0.25">
      <c r="I482" s="531"/>
      <c r="J482" s="106" t="s">
        <v>88</v>
      </c>
      <c r="K482" s="48" t="s">
        <v>62</v>
      </c>
      <c r="L482" s="484">
        <v>0.47939017504234893</v>
      </c>
      <c r="M482" s="64" t="s">
        <v>79</v>
      </c>
      <c r="N482" s="64" t="s">
        <v>79</v>
      </c>
      <c r="O482" s="64" t="s">
        <v>79</v>
      </c>
      <c r="P482" s="64" t="s">
        <v>79</v>
      </c>
      <c r="Q482" s="47">
        <v>1</v>
      </c>
      <c r="R482" s="47">
        <v>6</v>
      </c>
      <c r="S482" s="49">
        <v>1</v>
      </c>
      <c r="T482" s="49">
        <v>18</v>
      </c>
      <c r="U482" s="39">
        <v>28</v>
      </c>
      <c r="V482" s="148">
        <v>48</v>
      </c>
    </row>
    <row r="483" spans="9:23" ht="16.5" thickBot="1" x14ac:dyDescent="0.3">
      <c r="I483" s="531"/>
      <c r="J483" s="485" t="s">
        <v>88</v>
      </c>
      <c r="K483" s="359" t="s">
        <v>62</v>
      </c>
      <c r="L483" s="486">
        <v>1</v>
      </c>
      <c r="M483" s="357" t="s">
        <v>79</v>
      </c>
      <c r="N483" s="357" t="s">
        <v>79</v>
      </c>
      <c r="O483" s="357" t="s">
        <v>79</v>
      </c>
      <c r="P483" s="357" t="s">
        <v>79</v>
      </c>
      <c r="Q483" s="357" t="s">
        <v>79</v>
      </c>
      <c r="R483" s="357" t="s">
        <v>79</v>
      </c>
      <c r="S483" s="359">
        <v>8</v>
      </c>
      <c r="T483" s="359">
        <v>19</v>
      </c>
      <c r="U483" s="360">
        <v>21</v>
      </c>
      <c r="V483" s="361">
        <v>46</v>
      </c>
    </row>
    <row r="484" spans="9:23" ht="19.5" thickBot="1" x14ac:dyDescent="0.35">
      <c r="I484" s="531"/>
      <c r="J484" s="200"/>
      <c r="K484" s="201"/>
      <c r="L484" s="201"/>
      <c r="M484" s="388" t="s">
        <v>92</v>
      </c>
      <c r="N484" s="388"/>
      <c r="O484" s="388"/>
      <c r="P484" s="201"/>
      <c r="Q484" s="201"/>
      <c r="R484" s="201"/>
      <c r="S484" s="201"/>
      <c r="T484" s="201"/>
      <c r="U484" s="201"/>
      <c r="V484" s="202"/>
    </row>
    <row r="485" spans="9:23" ht="18.75" x14ac:dyDescent="0.3">
      <c r="I485" s="531"/>
      <c r="J485" s="487" t="s">
        <v>48</v>
      </c>
      <c r="K485" s="134"/>
      <c r="L485" s="134"/>
      <c r="M485" s="370">
        <v>5</v>
      </c>
      <c r="N485" s="370">
        <v>5</v>
      </c>
      <c r="O485" s="370">
        <v>4</v>
      </c>
      <c r="P485" s="370">
        <v>4</v>
      </c>
      <c r="Q485" s="370">
        <v>3</v>
      </c>
      <c r="R485" s="370">
        <v>3</v>
      </c>
      <c r="S485" s="348">
        <v>2</v>
      </c>
      <c r="T485" s="348">
        <v>2</v>
      </c>
      <c r="U485" s="349">
        <v>1</v>
      </c>
      <c r="V485" s="350">
        <v>1</v>
      </c>
    </row>
    <row r="486" spans="9:23" ht="18.75" x14ac:dyDescent="0.25">
      <c r="I486" s="531"/>
      <c r="J486" s="488" t="s">
        <v>54</v>
      </c>
      <c r="K486" s="134"/>
      <c r="L486" s="49" t="s">
        <v>55</v>
      </c>
      <c r="M486" s="64" t="s">
        <v>56</v>
      </c>
      <c r="N486" s="64" t="s">
        <v>57</v>
      </c>
      <c r="O486" s="64" t="s">
        <v>56</v>
      </c>
      <c r="P486" s="64" t="s">
        <v>57</v>
      </c>
      <c r="Q486" s="63" t="s">
        <v>56</v>
      </c>
      <c r="R486" s="64" t="s">
        <v>57</v>
      </c>
      <c r="S486" s="49" t="s">
        <v>56</v>
      </c>
      <c r="T486" s="50" t="s">
        <v>57</v>
      </c>
      <c r="U486" s="39" t="s">
        <v>56</v>
      </c>
      <c r="V486" s="148" t="s">
        <v>57</v>
      </c>
    </row>
    <row r="487" spans="9:23" ht="16.5" thickBot="1" x14ac:dyDescent="0.3">
      <c r="I487" s="531"/>
      <c r="J487" s="485" t="s">
        <v>98</v>
      </c>
      <c r="K487" s="359" t="s">
        <v>62</v>
      </c>
      <c r="L487" s="486">
        <v>1</v>
      </c>
      <c r="M487" s="357" t="s">
        <v>79</v>
      </c>
      <c r="N487" s="357" t="s">
        <v>79</v>
      </c>
      <c r="O487" s="357" t="s">
        <v>79</v>
      </c>
      <c r="P487" s="357" t="s">
        <v>79</v>
      </c>
      <c r="Q487" s="356" t="s">
        <v>79</v>
      </c>
      <c r="R487" s="357" t="s">
        <v>79</v>
      </c>
      <c r="S487" s="359">
        <v>2</v>
      </c>
      <c r="T487" s="489">
        <v>9</v>
      </c>
      <c r="U487" s="360">
        <v>24</v>
      </c>
      <c r="V487" s="361">
        <v>39</v>
      </c>
    </row>
    <row r="488" spans="9:23" ht="19.5" thickBot="1" x14ac:dyDescent="0.35">
      <c r="I488" s="531"/>
      <c r="J488" s="446"/>
      <c r="K488" s="490"/>
      <c r="L488" s="491"/>
      <c r="M488" s="492" t="s">
        <v>871</v>
      </c>
      <c r="N488" s="492"/>
      <c r="O488" s="492"/>
      <c r="P488" s="490"/>
      <c r="Q488" s="490"/>
      <c r="R488" s="491"/>
      <c r="S488" s="490"/>
      <c r="T488" s="490"/>
      <c r="U488" s="490"/>
      <c r="V488" s="493"/>
    </row>
    <row r="489" spans="9:23" ht="15.75" x14ac:dyDescent="0.25">
      <c r="I489" s="531"/>
      <c r="J489" s="502" t="s">
        <v>48</v>
      </c>
      <c r="K489" s="503"/>
      <c r="L489" s="503"/>
      <c r="M489" s="504">
        <v>5</v>
      </c>
      <c r="N489" s="504">
        <v>5</v>
      </c>
      <c r="O489" s="504">
        <v>4</v>
      </c>
      <c r="P489" s="504">
        <v>4</v>
      </c>
      <c r="Q489" s="504">
        <v>3</v>
      </c>
      <c r="R489" s="504">
        <v>3</v>
      </c>
      <c r="S489" s="504">
        <v>2</v>
      </c>
      <c r="T489" s="504">
        <v>2</v>
      </c>
      <c r="U489" s="503">
        <v>1</v>
      </c>
      <c r="V489" s="505">
        <v>1</v>
      </c>
    </row>
    <row r="490" spans="9:23" ht="15.75" x14ac:dyDescent="0.25">
      <c r="I490" s="531"/>
      <c r="J490" s="494" t="s">
        <v>54</v>
      </c>
      <c r="K490" s="414"/>
      <c r="L490" s="414" t="s">
        <v>55</v>
      </c>
      <c r="M490" s="413" t="s">
        <v>56</v>
      </c>
      <c r="N490" s="413" t="s">
        <v>57</v>
      </c>
      <c r="O490" s="413" t="s">
        <v>56</v>
      </c>
      <c r="P490" s="413" t="s">
        <v>57</v>
      </c>
      <c r="Q490" s="413" t="s">
        <v>56</v>
      </c>
      <c r="R490" s="413" t="s">
        <v>57</v>
      </c>
      <c r="S490" s="413" t="s">
        <v>56</v>
      </c>
      <c r="T490" s="413" t="s">
        <v>57</v>
      </c>
      <c r="U490" s="414" t="s">
        <v>56</v>
      </c>
      <c r="V490" s="415" t="s">
        <v>57</v>
      </c>
    </row>
    <row r="491" spans="9:23" ht="16.5" thickBot="1" x14ac:dyDescent="0.3">
      <c r="I491" s="531"/>
      <c r="J491" s="150" t="s">
        <v>101</v>
      </c>
      <c r="K491" s="151"/>
      <c r="L491" s="506">
        <v>1</v>
      </c>
      <c r="M491" s="507" t="s">
        <v>79</v>
      </c>
      <c r="N491" s="507" t="s">
        <v>79</v>
      </c>
      <c r="O491" s="507" t="s">
        <v>79</v>
      </c>
      <c r="P491" s="507" t="s">
        <v>79</v>
      </c>
      <c r="Q491" s="508" t="s">
        <v>79</v>
      </c>
      <c r="R491" s="507" t="s">
        <v>79</v>
      </c>
      <c r="S491" s="508" t="s">
        <v>79</v>
      </c>
      <c r="T491" s="507" t="s">
        <v>79</v>
      </c>
      <c r="U491" s="151">
        <v>18</v>
      </c>
      <c r="V491" s="509">
        <v>23</v>
      </c>
    </row>
    <row r="492" spans="9:23" ht="15.75" x14ac:dyDescent="0.25">
      <c r="I492" s="531"/>
      <c r="J492" s="531"/>
      <c r="K492" s="531"/>
      <c r="L492" s="531"/>
      <c r="M492" s="531"/>
      <c r="N492" s="531"/>
      <c r="O492" s="531"/>
      <c r="P492" s="531"/>
      <c r="Q492" s="531"/>
      <c r="R492" s="531"/>
      <c r="S492" s="531"/>
      <c r="T492" s="531"/>
      <c r="U492" s="531"/>
      <c r="V492" s="531"/>
      <c r="W492" s="531"/>
    </row>
    <row r="493" spans="9:23" x14ac:dyDescent="0.25">
      <c r="I493" s="499"/>
      <c r="J493" s="499"/>
      <c r="K493" s="499"/>
      <c r="L493" s="499"/>
      <c r="M493" s="499"/>
      <c r="N493" s="499"/>
      <c r="O493" s="499"/>
      <c r="P493" s="499"/>
      <c r="Q493" s="499"/>
      <c r="R493" s="499"/>
      <c r="S493" s="499"/>
      <c r="T493" s="499"/>
      <c r="U493" s="499"/>
      <c r="V493" s="499"/>
      <c r="W493" s="499"/>
    </row>
    <row r="494" spans="9:23" ht="15.75" thickBot="1" x14ac:dyDescent="0.3"/>
    <row r="495" spans="9:23" ht="19.5" thickBot="1" x14ac:dyDescent="0.35">
      <c r="I495" s="510" t="s">
        <v>102</v>
      </c>
      <c r="J495" s="525" t="s">
        <v>43</v>
      </c>
      <c r="K495" s="526">
        <v>24</v>
      </c>
      <c r="L495" s="526" t="s">
        <v>44</v>
      </c>
      <c r="M495" s="526">
        <v>107</v>
      </c>
      <c r="N495" s="526"/>
      <c r="O495" s="526"/>
      <c r="P495" s="526"/>
      <c r="Q495" s="526"/>
      <c r="R495" s="526"/>
      <c r="S495" s="526"/>
      <c r="T495" s="603" t="s">
        <v>883</v>
      </c>
      <c r="U495" s="605"/>
      <c r="V495" s="528">
        <v>42503.999999999993</v>
      </c>
    </row>
    <row r="496" spans="9:23" ht="19.5" thickBot="1" x14ac:dyDescent="0.35">
      <c r="I496" s="511" t="s">
        <v>272</v>
      </c>
      <c r="J496" s="28"/>
      <c r="K496" s="29"/>
      <c r="L496" s="29"/>
      <c r="M496" s="339" t="s">
        <v>47</v>
      </c>
      <c r="N496" s="339"/>
      <c r="O496" s="339"/>
      <c r="P496" s="29"/>
      <c r="Q496" s="29"/>
      <c r="R496" s="29"/>
      <c r="S496" s="340"/>
      <c r="T496" s="29"/>
      <c r="U496" s="29"/>
      <c r="V496" s="30"/>
    </row>
    <row r="497" spans="10:22" ht="18.75" x14ac:dyDescent="0.3">
      <c r="J497" s="459" t="s">
        <v>48</v>
      </c>
      <c r="K497" s="352"/>
      <c r="L497" s="352"/>
      <c r="M497" s="345">
        <v>5</v>
      </c>
      <c r="N497" s="345">
        <v>5</v>
      </c>
      <c r="O497" s="346">
        <v>4</v>
      </c>
      <c r="P497" s="346">
        <v>4</v>
      </c>
      <c r="Q497" s="347">
        <v>3</v>
      </c>
      <c r="R497" s="347">
        <v>3</v>
      </c>
      <c r="S497" s="348">
        <v>2</v>
      </c>
      <c r="T497" s="348">
        <v>2</v>
      </c>
      <c r="U497" s="349">
        <v>1</v>
      </c>
      <c r="V497" s="350">
        <v>1</v>
      </c>
    </row>
    <row r="498" spans="10:22" ht="18.75" x14ac:dyDescent="0.25">
      <c r="J498" s="461" t="s">
        <v>54</v>
      </c>
      <c r="K498" s="352"/>
      <c r="L498" s="45" t="s">
        <v>55</v>
      </c>
      <c r="M498" s="45" t="s">
        <v>56</v>
      </c>
      <c r="N498" s="45" t="s">
        <v>57</v>
      </c>
      <c r="O498" s="46" t="s">
        <v>56</v>
      </c>
      <c r="P498" s="46" t="s">
        <v>57</v>
      </c>
      <c r="Q498" s="47" t="s">
        <v>56</v>
      </c>
      <c r="R498" s="48" t="s">
        <v>57</v>
      </c>
      <c r="S498" s="49" t="s">
        <v>56</v>
      </c>
      <c r="T498" s="50" t="s">
        <v>57</v>
      </c>
      <c r="U498" s="39" t="s">
        <v>56</v>
      </c>
      <c r="V498" s="148" t="s">
        <v>57</v>
      </c>
    </row>
    <row r="499" spans="10:22" ht="15.75" x14ac:dyDescent="0.25">
      <c r="J499" s="54" t="s">
        <v>61</v>
      </c>
      <c r="K499" s="45" t="s">
        <v>62</v>
      </c>
      <c r="L499" s="468">
        <v>2.5174101261057789E-3</v>
      </c>
      <c r="M499" s="45">
        <v>1</v>
      </c>
      <c r="N499" s="45">
        <v>1</v>
      </c>
      <c r="O499" s="46">
        <v>0</v>
      </c>
      <c r="P499" s="46">
        <v>1</v>
      </c>
      <c r="Q499" s="47">
        <v>1</v>
      </c>
      <c r="R499" s="47">
        <v>9</v>
      </c>
      <c r="S499" s="49">
        <v>15</v>
      </c>
      <c r="T499" s="49">
        <v>32</v>
      </c>
      <c r="U499" s="39">
        <v>39</v>
      </c>
      <c r="V499" s="148">
        <v>61</v>
      </c>
    </row>
    <row r="500" spans="10:22" ht="15.75" x14ac:dyDescent="0.25">
      <c r="J500" s="84" t="s">
        <v>61</v>
      </c>
      <c r="K500" s="46" t="s">
        <v>62</v>
      </c>
      <c r="L500" s="478">
        <v>0.22614342179559574</v>
      </c>
      <c r="M500" s="64" t="s">
        <v>79</v>
      </c>
      <c r="N500" s="64" t="s">
        <v>79</v>
      </c>
      <c r="O500" s="46">
        <v>1</v>
      </c>
      <c r="P500" s="46">
        <v>4</v>
      </c>
      <c r="Q500" s="47">
        <v>0</v>
      </c>
      <c r="R500" s="47">
        <v>11</v>
      </c>
      <c r="S500" s="49">
        <v>6</v>
      </c>
      <c r="T500" s="49">
        <v>41</v>
      </c>
      <c r="U500" s="39">
        <v>15</v>
      </c>
      <c r="V500" s="148">
        <v>68</v>
      </c>
    </row>
    <row r="501" spans="10:22" ht="16.5" thickBot="1" x14ac:dyDescent="0.3">
      <c r="J501" s="480" t="s">
        <v>61</v>
      </c>
      <c r="K501" s="358" t="s">
        <v>62</v>
      </c>
      <c r="L501" s="479">
        <v>1.0000000000000002</v>
      </c>
      <c r="M501" s="357" t="s">
        <v>79</v>
      </c>
      <c r="N501" s="357" t="s">
        <v>79</v>
      </c>
      <c r="O501" s="357" t="s">
        <v>79</v>
      </c>
      <c r="P501" s="357" t="s">
        <v>79</v>
      </c>
      <c r="Q501" s="358">
        <v>3</v>
      </c>
      <c r="R501" s="358">
        <v>13</v>
      </c>
      <c r="S501" s="359">
        <v>11</v>
      </c>
      <c r="T501" s="359">
        <v>42</v>
      </c>
      <c r="U501" s="360">
        <v>14</v>
      </c>
      <c r="V501" s="361">
        <v>63</v>
      </c>
    </row>
    <row r="502" spans="10:22" ht="19.5" thickBot="1" x14ac:dyDescent="0.35">
      <c r="J502" s="185"/>
      <c r="K502" s="186"/>
      <c r="L502" s="186"/>
      <c r="M502" s="364" t="s">
        <v>863</v>
      </c>
      <c r="N502" s="364"/>
      <c r="O502" s="364"/>
      <c r="P502" s="186"/>
      <c r="Q502" s="186"/>
      <c r="R502" s="186"/>
      <c r="S502" s="186"/>
      <c r="T502" s="186"/>
      <c r="U502" s="186"/>
      <c r="V502" s="187"/>
    </row>
    <row r="503" spans="10:22" ht="18.75" x14ac:dyDescent="0.3">
      <c r="J503" s="476" t="s">
        <v>48</v>
      </c>
      <c r="K503" s="82"/>
      <c r="L503" s="82"/>
      <c r="M503" s="370">
        <v>5</v>
      </c>
      <c r="N503" s="370">
        <v>5</v>
      </c>
      <c r="O503" s="346">
        <v>4</v>
      </c>
      <c r="P503" s="346">
        <v>4</v>
      </c>
      <c r="Q503" s="347">
        <v>3</v>
      </c>
      <c r="R503" s="347">
        <v>3</v>
      </c>
      <c r="S503" s="348">
        <v>2</v>
      </c>
      <c r="T503" s="348">
        <v>2</v>
      </c>
      <c r="U503" s="349">
        <v>1</v>
      </c>
      <c r="V503" s="350">
        <v>1</v>
      </c>
    </row>
    <row r="504" spans="10:22" ht="18.75" x14ac:dyDescent="0.25">
      <c r="J504" s="477" t="s">
        <v>54</v>
      </c>
      <c r="K504" s="82"/>
      <c r="L504" s="46" t="s">
        <v>55</v>
      </c>
      <c r="M504" s="64" t="s">
        <v>56</v>
      </c>
      <c r="N504" s="64" t="s">
        <v>57</v>
      </c>
      <c r="O504" s="46" t="s">
        <v>56</v>
      </c>
      <c r="P504" s="46" t="s">
        <v>57</v>
      </c>
      <c r="Q504" s="47" t="s">
        <v>56</v>
      </c>
      <c r="R504" s="48" t="s">
        <v>57</v>
      </c>
      <c r="S504" s="49" t="s">
        <v>56</v>
      </c>
      <c r="T504" s="50" t="s">
        <v>57</v>
      </c>
      <c r="U504" s="39" t="s">
        <v>56</v>
      </c>
      <c r="V504" s="148" t="s">
        <v>57</v>
      </c>
    </row>
    <row r="505" spans="10:22" ht="15.75" x14ac:dyDescent="0.25">
      <c r="J505" s="84" t="s">
        <v>83</v>
      </c>
      <c r="K505" s="46" t="s">
        <v>62</v>
      </c>
      <c r="L505" s="478">
        <v>5.015998494259364E-2</v>
      </c>
      <c r="M505" s="64" t="s">
        <v>79</v>
      </c>
      <c r="N505" s="64" t="s">
        <v>79</v>
      </c>
      <c r="O505" s="46">
        <v>1</v>
      </c>
      <c r="P505" s="46">
        <v>2</v>
      </c>
      <c r="Q505" s="47">
        <v>0</v>
      </c>
      <c r="R505" s="47">
        <v>6</v>
      </c>
      <c r="S505" s="49">
        <v>5</v>
      </c>
      <c r="T505" s="49">
        <v>32</v>
      </c>
      <c r="U505" s="39">
        <v>28</v>
      </c>
      <c r="V505" s="148">
        <v>62</v>
      </c>
    </row>
    <row r="506" spans="10:22" ht="16.5" thickBot="1" x14ac:dyDescent="0.3">
      <c r="J506" s="480" t="s">
        <v>83</v>
      </c>
      <c r="K506" s="358" t="s">
        <v>62</v>
      </c>
      <c r="L506" s="481">
        <v>1</v>
      </c>
      <c r="M506" s="357" t="s">
        <v>79</v>
      </c>
      <c r="N506" s="357" t="s">
        <v>79</v>
      </c>
      <c r="O506" s="357" t="s">
        <v>79</v>
      </c>
      <c r="P506" s="357" t="s">
        <v>79</v>
      </c>
      <c r="Q506" s="473">
        <v>1</v>
      </c>
      <c r="R506" s="473">
        <v>8</v>
      </c>
      <c r="S506" s="359">
        <v>3</v>
      </c>
      <c r="T506" s="359">
        <v>34</v>
      </c>
      <c r="U506" s="360">
        <v>13</v>
      </c>
      <c r="V506" s="361">
        <v>63</v>
      </c>
    </row>
    <row r="507" spans="10:22" ht="19.5" thickBot="1" x14ac:dyDescent="0.35">
      <c r="J507" s="191"/>
      <c r="K507" s="383"/>
      <c r="L507" s="383"/>
      <c r="M507" s="384" t="s">
        <v>85</v>
      </c>
      <c r="N507" s="384"/>
      <c r="O507" s="384"/>
      <c r="P507" s="192"/>
      <c r="Q507" s="192"/>
      <c r="R507" s="192"/>
      <c r="S507" s="192"/>
      <c r="T507" s="192"/>
      <c r="U507" s="192"/>
      <c r="V507" s="193"/>
    </row>
    <row r="508" spans="10:22" ht="18.75" x14ac:dyDescent="0.3">
      <c r="J508" s="482" t="s">
        <v>48</v>
      </c>
      <c r="K508" s="102"/>
      <c r="L508" s="102"/>
      <c r="M508" s="370">
        <v>5</v>
      </c>
      <c r="N508" s="370">
        <v>5</v>
      </c>
      <c r="O508" s="370">
        <v>4</v>
      </c>
      <c r="P508" s="370">
        <v>4</v>
      </c>
      <c r="Q508" s="347">
        <v>3</v>
      </c>
      <c r="R508" s="347">
        <v>3</v>
      </c>
      <c r="S508" s="348">
        <v>2</v>
      </c>
      <c r="T508" s="348">
        <v>2</v>
      </c>
      <c r="U508" s="349">
        <v>1</v>
      </c>
      <c r="V508" s="350">
        <v>1</v>
      </c>
    </row>
    <row r="509" spans="10:22" ht="18.75" x14ac:dyDescent="0.25">
      <c r="J509" s="483" t="s">
        <v>54</v>
      </c>
      <c r="K509" s="102"/>
      <c r="L509" s="48" t="s">
        <v>55</v>
      </c>
      <c r="M509" s="64" t="s">
        <v>56</v>
      </c>
      <c r="N509" s="64" t="s">
        <v>57</v>
      </c>
      <c r="O509" s="64" t="s">
        <v>56</v>
      </c>
      <c r="P509" s="64" t="s">
        <v>57</v>
      </c>
      <c r="Q509" s="47" t="s">
        <v>56</v>
      </c>
      <c r="R509" s="48" t="s">
        <v>57</v>
      </c>
      <c r="S509" s="49" t="s">
        <v>56</v>
      </c>
      <c r="T509" s="50" t="s">
        <v>57</v>
      </c>
      <c r="U509" s="39" t="s">
        <v>56</v>
      </c>
      <c r="V509" s="148" t="s">
        <v>57</v>
      </c>
    </row>
    <row r="510" spans="10:22" ht="15.75" x14ac:dyDescent="0.25">
      <c r="J510" s="106" t="s">
        <v>88</v>
      </c>
      <c r="K510" s="48" t="s">
        <v>62</v>
      </c>
      <c r="L510" s="484">
        <v>0.46986166007905134</v>
      </c>
      <c r="M510" s="64" t="s">
        <v>79</v>
      </c>
      <c r="N510" s="64" t="s">
        <v>79</v>
      </c>
      <c r="O510" s="64" t="s">
        <v>79</v>
      </c>
      <c r="P510" s="64" t="s">
        <v>79</v>
      </c>
      <c r="Q510" s="47">
        <v>1</v>
      </c>
      <c r="R510" s="47">
        <v>6</v>
      </c>
      <c r="S510" s="49">
        <v>1</v>
      </c>
      <c r="T510" s="49">
        <v>19</v>
      </c>
      <c r="U510" s="39">
        <v>25</v>
      </c>
      <c r="V510" s="148">
        <v>52</v>
      </c>
    </row>
    <row r="511" spans="10:22" ht="16.5" thickBot="1" x14ac:dyDescent="0.3">
      <c r="J511" s="485" t="s">
        <v>88</v>
      </c>
      <c r="K511" s="359" t="s">
        <v>62</v>
      </c>
      <c r="L511" s="486">
        <v>0.99999999999999989</v>
      </c>
      <c r="M511" s="357" t="s">
        <v>79</v>
      </c>
      <c r="N511" s="357" t="s">
        <v>79</v>
      </c>
      <c r="O511" s="357" t="s">
        <v>79</v>
      </c>
      <c r="P511" s="357" t="s">
        <v>79</v>
      </c>
      <c r="Q511" s="357" t="s">
        <v>79</v>
      </c>
      <c r="R511" s="357" t="s">
        <v>79</v>
      </c>
      <c r="S511" s="359">
        <v>9</v>
      </c>
      <c r="T511" s="359">
        <v>19</v>
      </c>
      <c r="U511" s="360">
        <v>27</v>
      </c>
      <c r="V511" s="361">
        <v>50</v>
      </c>
    </row>
    <row r="512" spans="10:22" ht="19.5" thickBot="1" x14ac:dyDescent="0.35">
      <c r="J512" s="200"/>
      <c r="K512" s="201"/>
      <c r="L512" s="201"/>
      <c r="M512" s="388" t="s">
        <v>92</v>
      </c>
      <c r="N512" s="388"/>
      <c r="O512" s="388"/>
      <c r="P512" s="201"/>
      <c r="Q512" s="201"/>
      <c r="R512" s="201"/>
      <c r="S512" s="201"/>
      <c r="T512" s="201"/>
      <c r="U512" s="201"/>
      <c r="V512" s="202"/>
    </row>
    <row r="513" spans="9:23" ht="18.75" x14ac:dyDescent="0.3">
      <c r="J513" s="487" t="s">
        <v>48</v>
      </c>
      <c r="K513" s="134"/>
      <c r="L513" s="134"/>
      <c r="M513" s="370">
        <v>5</v>
      </c>
      <c r="N513" s="370">
        <v>5</v>
      </c>
      <c r="O513" s="370">
        <v>4</v>
      </c>
      <c r="P513" s="370">
        <v>4</v>
      </c>
      <c r="Q513" s="370">
        <v>3</v>
      </c>
      <c r="R513" s="370">
        <v>3</v>
      </c>
      <c r="S513" s="348">
        <v>2</v>
      </c>
      <c r="T513" s="348">
        <v>2</v>
      </c>
      <c r="U513" s="349">
        <v>1</v>
      </c>
      <c r="V513" s="350">
        <v>1</v>
      </c>
    </row>
    <row r="514" spans="9:23" ht="18.75" x14ac:dyDescent="0.25">
      <c r="J514" s="488" t="s">
        <v>54</v>
      </c>
      <c r="K514" s="134"/>
      <c r="L514" s="49" t="s">
        <v>55</v>
      </c>
      <c r="M514" s="64" t="s">
        <v>56</v>
      </c>
      <c r="N514" s="64" t="s">
        <v>57</v>
      </c>
      <c r="O514" s="64" t="s">
        <v>56</v>
      </c>
      <c r="P514" s="64" t="s">
        <v>57</v>
      </c>
      <c r="Q514" s="63" t="s">
        <v>56</v>
      </c>
      <c r="R514" s="64" t="s">
        <v>57</v>
      </c>
      <c r="S514" s="49" t="s">
        <v>56</v>
      </c>
      <c r="T514" s="50" t="s">
        <v>57</v>
      </c>
      <c r="U514" s="39" t="s">
        <v>56</v>
      </c>
      <c r="V514" s="148" t="s">
        <v>57</v>
      </c>
    </row>
    <row r="515" spans="9:23" ht="16.5" thickBot="1" x14ac:dyDescent="0.3">
      <c r="J515" s="485" t="s">
        <v>98</v>
      </c>
      <c r="K515" s="359" t="s">
        <v>62</v>
      </c>
      <c r="L515" s="486">
        <v>1</v>
      </c>
      <c r="M515" s="357" t="s">
        <v>79</v>
      </c>
      <c r="N515" s="357" t="s">
        <v>79</v>
      </c>
      <c r="O515" s="357" t="s">
        <v>79</v>
      </c>
      <c r="P515" s="357" t="s">
        <v>79</v>
      </c>
      <c r="Q515" s="356" t="s">
        <v>79</v>
      </c>
      <c r="R515" s="357" t="s">
        <v>79</v>
      </c>
      <c r="S515" s="359">
        <v>3</v>
      </c>
      <c r="T515" s="489">
        <v>9</v>
      </c>
      <c r="U515" s="360">
        <v>27</v>
      </c>
      <c r="V515" s="361">
        <v>42</v>
      </c>
    </row>
    <row r="516" spans="9:23" ht="19.5" thickBot="1" x14ac:dyDescent="0.35">
      <c r="J516" s="446"/>
      <c r="K516" s="490"/>
      <c r="L516" s="491"/>
      <c r="M516" s="492" t="s">
        <v>871</v>
      </c>
      <c r="N516" s="492"/>
      <c r="O516" s="492"/>
      <c r="P516" s="490"/>
      <c r="Q516" s="490"/>
      <c r="R516" s="491"/>
      <c r="S516" s="490"/>
      <c r="T516" s="490"/>
      <c r="U516" s="490"/>
      <c r="V516" s="493"/>
    </row>
    <row r="517" spans="9:23" ht="15.75" x14ac:dyDescent="0.25">
      <c r="J517" s="502" t="s">
        <v>48</v>
      </c>
      <c r="K517" s="503"/>
      <c r="L517" s="503"/>
      <c r="M517" s="504">
        <v>5</v>
      </c>
      <c r="N517" s="504">
        <v>5</v>
      </c>
      <c r="O517" s="504">
        <v>4</v>
      </c>
      <c r="P517" s="504">
        <v>4</v>
      </c>
      <c r="Q517" s="504">
        <v>3</v>
      </c>
      <c r="R517" s="504">
        <v>3</v>
      </c>
      <c r="S517" s="504">
        <v>2</v>
      </c>
      <c r="T517" s="504">
        <v>2</v>
      </c>
      <c r="U517" s="503">
        <v>1</v>
      </c>
      <c r="V517" s="505">
        <v>1</v>
      </c>
    </row>
    <row r="518" spans="9:23" ht="15.75" x14ac:dyDescent="0.25">
      <c r="J518" s="494" t="s">
        <v>54</v>
      </c>
      <c r="K518" s="414"/>
      <c r="L518" s="414" t="s">
        <v>55</v>
      </c>
      <c r="M518" s="413" t="s">
        <v>56</v>
      </c>
      <c r="N518" s="413" t="s">
        <v>57</v>
      </c>
      <c r="O518" s="413" t="s">
        <v>56</v>
      </c>
      <c r="P518" s="413" t="s">
        <v>57</v>
      </c>
      <c r="Q518" s="413" t="s">
        <v>56</v>
      </c>
      <c r="R518" s="413" t="s">
        <v>57</v>
      </c>
      <c r="S518" s="413" t="s">
        <v>56</v>
      </c>
      <c r="T518" s="413" t="s">
        <v>57</v>
      </c>
      <c r="U518" s="414" t="s">
        <v>56</v>
      </c>
      <c r="V518" s="415" t="s">
        <v>57</v>
      </c>
    </row>
    <row r="519" spans="9:23" ht="16.5" thickBot="1" x14ac:dyDescent="0.3">
      <c r="J519" s="150" t="s">
        <v>101</v>
      </c>
      <c r="K519" s="151"/>
      <c r="L519" s="506">
        <v>1</v>
      </c>
      <c r="M519" s="507" t="s">
        <v>79</v>
      </c>
      <c r="N519" s="507" t="s">
        <v>79</v>
      </c>
      <c r="O519" s="507" t="s">
        <v>79</v>
      </c>
      <c r="P519" s="507" t="s">
        <v>79</v>
      </c>
      <c r="Q519" s="508" t="s">
        <v>79</v>
      </c>
      <c r="R519" s="507" t="s">
        <v>79</v>
      </c>
      <c r="S519" s="508" t="s">
        <v>79</v>
      </c>
      <c r="T519" s="507" t="s">
        <v>79</v>
      </c>
      <c r="U519" s="151">
        <v>20</v>
      </c>
      <c r="V519" s="509">
        <v>25</v>
      </c>
    </row>
    <row r="521" spans="9:23" x14ac:dyDescent="0.25">
      <c r="I521" s="499"/>
      <c r="J521" s="499"/>
      <c r="K521" s="499"/>
      <c r="L521" s="499"/>
      <c r="M521" s="499"/>
      <c r="N521" s="499"/>
      <c r="O521" s="499"/>
      <c r="P521" s="499"/>
      <c r="Q521" s="499"/>
      <c r="R521" s="499"/>
      <c r="S521" s="499"/>
      <c r="T521" s="499"/>
      <c r="U521" s="499"/>
      <c r="V521" s="499"/>
      <c r="W521" s="499"/>
    </row>
    <row r="522" spans="9:23" ht="15.75" thickBot="1" x14ac:dyDescent="0.3"/>
    <row r="523" spans="9:23" ht="19.5" thickBot="1" x14ac:dyDescent="0.35">
      <c r="I523" s="510" t="s">
        <v>102</v>
      </c>
      <c r="J523" s="525" t="s">
        <v>43</v>
      </c>
      <c r="K523" s="526">
        <v>25</v>
      </c>
      <c r="L523" s="526" t="s">
        <v>44</v>
      </c>
      <c r="M523" s="526">
        <v>121</v>
      </c>
      <c r="N523" s="526"/>
      <c r="O523" s="526"/>
      <c r="P523" s="526"/>
      <c r="Q523" s="526"/>
      <c r="R523" s="526"/>
      <c r="S523" s="526"/>
      <c r="T523" s="603" t="s">
        <v>883</v>
      </c>
      <c r="U523" s="607"/>
      <c r="V523" s="528">
        <v>53129.999999999993</v>
      </c>
    </row>
    <row r="524" spans="9:23" ht="19.5" thickBot="1" x14ac:dyDescent="0.35">
      <c r="I524" s="511" t="s">
        <v>273</v>
      </c>
      <c r="J524" s="28"/>
      <c r="K524" s="29"/>
      <c r="L524" s="29"/>
      <c r="M524" s="339" t="s">
        <v>47</v>
      </c>
      <c r="N524" s="339"/>
      <c r="O524" s="339"/>
      <c r="P524" s="29"/>
      <c r="Q524" s="29"/>
      <c r="R524" s="29"/>
      <c r="S524" s="340"/>
      <c r="T524" s="29"/>
      <c r="U524" s="29"/>
      <c r="V524" s="30"/>
    </row>
    <row r="525" spans="9:23" ht="18.75" x14ac:dyDescent="0.3">
      <c r="I525" s="531"/>
      <c r="J525" s="459" t="s">
        <v>48</v>
      </c>
      <c r="K525" s="352"/>
      <c r="L525" s="352"/>
      <c r="M525" s="345">
        <v>5</v>
      </c>
      <c r="N525" s="345">
        <v>5</v>
      </c>
      <c r="O525" s="346">
        <v>4</v>
      </c>
      <c r="P525" s="346">
        <v>4</v>
      </c>
      <c r="Q525" s="347">
        <v>3</v>
      </c>
      <c r="R525" s="347">
        <v>3</v>
      </c>
      <c r="S525" s="348">
        <v>2</v>
      </c>
      <c r="T525" s="348">
        <v>2</v>
      </c>
      <c r="U525" s="349">
        <v>1</v>
      </c>
      <c r="V525" s="350">
        <v>1</v>
      </c>
    </row>
    <row r="526" spans="9:23" ht="18.75" x14ac:dyDescent="0.25">
      <c r="I526" s="531"/>
      <c r="J526" s="461" t="s">
        <v>54</v>
      </c>
      <c r="K526" s="352"/>
      <c r="L526" s="45" t="s">
        <v>55</v>
      </c>
      <c r="M526" s="45" t="s">
        <v>56</v>
      </c>
      <c r="N526" s="45" t="s">
        <v>57</v>
      </c>
      <c r="O526" s="46" t="s">
        <v>56</v>
      </c>
      <c r="P526" s="46" t="s">
        <v>57</v>
      </c>
      <c r="Q526" s="47" t="s">
        <v>56</v>
      </c>
      <c r="R526" s="48" t="s">
        <v>57</v>
      </c>
      <c r="S526" s="49" t="s">
        <v>56</v>
      </c>
      <c r="T526" s="50" t="s">
        <v>57</v>
      </c>
      <c r="U526" s="39" t="s">
        <v>56</v>
      </c>
      <c r="V526" s="148" t="s">
        <v>57</v>
      </c>
    </row>
    <row r="527" spans="9:23" ht="15.75" x14ac:dyDescent="0.25">
      <c r="I527" s="531"/>
      <c r="J527" s="54" t="s">
        <v>61</v>
      </c>
      <c r="K527" s="45" t="s">
        <v>62</v>
      </c>
      <c r="L527" s="468">
        <v>2.2774327122153212E-3</v>
      </c>
      <c r="M527" s="45">
        <v>1</v>
      </c>
      <c r="N527" s="45">
        <v>1</v>
      </c>
      <c r="O527" s="46">
        <v>0</v>
      </c>
      <c r="P527" s="46">
        <v>1</v>
      </c>
      <c r="Q527" s="47">
        <v>1</v>
      </c>
      <c r="R527" s="47">
        <v>7</v>
      </c>
      <c r="S527" s="49">
        <v>12</v>
      </c>
      <c r="T527" s="49">
        <v>40</v>
      </c>
      <c r="U527" s="39">
        <v>23</v>
      </c>
      <c r="V527" s="148">
        <v>71</v>
      </c>
    </row>
    <row r="528" spans="9:23" ht="15.75" x14ac:dyDescent="0.25">
      <c r="I528" s="531"/>
      <c r="J528" s="84" t="s">
        <v>61</v>
      </c>
      <c r="K528" s="46" t="s">
        <v>62</v>
      </c>
      <c r="L528" s="478">
        <v>0.21671372106154718</v>
      </c>
      <c r="M528" s="64" t="s">
        <v>79</v>
      </c>
      <c r="N528" s="64" t="s">
        <v>79</v>
      </c>
      <c r="O528" s="46">
        <v>1</v>
      </c>
      <c r="P528" s="46">
        <v>3</v>
      </c>
      <c r="Q528" s="47">
        <v>0</v>
      </c>
      <c r="R528" s="47">
        <v>13</v>
      </c>
      <c r="S528" s="49">
        <v>9</v>
      </c>
      <c r="T528" s="49">
        <v>47</v>
      </c>
      <c r="U528" s="39">
        <v>19</v>
      </c>
      <c r="V528" s="148">
        <v>75</v>
      </c>
    </row>
    <row r="529" spans="9:22" ht="16.5" thickBot="1" x14ac:dyDescent="0.3">
      <c r="I529" s="531"/>
      <c r="J529" s="480" t="s">
        <v>61</v>
      </c>
      <c r="K529" s="358" t="s">
        <v>62</v>
      </c>
      <c r="L529" s="479">
        <v>1.0000000000000002</v>
      </c>
      <c r="M529" s="357" t="s">
        <v>79</v>
      </c>
      <c r="N529" s="357" t="s">
        <v>79</v>
      </c>
      <c r="O529" s="357" t="s">
        <v>79</v>
      </c>
      <c r="P529" s="357" t="s">
        <v>79</v>
      </c>
      <c r="Q529" s="358">
        <v>3</v>
      </c>
      <c r="R529" s="358">
        <v>15</v>
      </c>
      <c r="S529" s="359">
        <v>13</v>
      </c>
      <c r="T529" s="359">
        <v>47</v>
      </c>
      <c r="U529" s="360">
        <v>19</v>
      </c>
      <c r="V529" s="361">
        <v>71</v>
      </c>
    </row>
    <row r="530" spans="9:22" ht="19.5" thickBot="1" x14ac:dyDescent="0.35">
      <c r="I530" s="531"/>
      <c r="J530" s="185"/>
      <c r="K530" s="186"/>
      <c r="L530" s="186"/>
      <c r="M530" s="364" t="s">
        <v>863</v>
      </c>
      <c r="N530" s="364"/>
      <c r="O530" s="364"/>
      <c r="P530" s="186"/>
      <c r="Q530" s="186"/>
      <c r="R530" s="186"/>
      <c r="S530" s="186"/>
      <c r="T530" s="186"/>
      <c r="U530" s="186"/>
      <c r="V530" s="187"/>
    </row>
    <row r="531" spans="9:22" ht="18.75" x14ac:dyDescent="0.3">
      <c r="I531" s="531"/>
      <c r="J531" s="476" t="s">
        <v>48</v>
      </c>
      <c r="K531" s="82"/>
      <c r="L531" s="82"/>
      <c r="M531" s="370">
        <v>5</v>
      </c>
      <c r="N531" s="370">
        <v>5</v>
      </c>
      <c r="O531" s="346">
        <v>4</v>
      </c>
      <c r="P531" s="346">
        <v>4</v>
      </c>
      <c r="Q531" s="347">
        <v>3</v>
      </c>
      <c r="R531" s="347">
        <v>3</v>
      </c>
      <c r="S531" s="348">
        <v>2</v>
      </c>
      <c r="T531" s="348">
        <v>2</v>
      </c>
      <c r="U531" s="349">
        <v>1</v>
      </c>
      <c r="V531" s="350">
        <v>1</v>
      </c>
    </row>
    <row r="532" spans="9:22" ht="18.75" x14ac:dyDescent="0.25">
      <c r="I532" s="531"/>
      <c r="J532" s="477" t="s">
        <v>54</v>
      </c>
      <c r="K532" s="82"/>
      <c r="L532" s="46" t="s">
        <v>55</v>
      </c>
      <c r="M532" s="64" t="s">
        <v>56</v>
      </c>
      <c r="N532" s="64" t="s">
        <v>57</v>
      </c>
      <c r="O532" s="46" t="s">
        <v>56</v>
      </c>
      <c r="P532" s="46" t="s">
        <v>57</v>
      </c>
      <c r="Q532" s="47" t="s">
        <v>56</v>
      </c>
      <c r="R532" s="48" t="s">
        <v>57</v>
      </c>
      <c r="S532" s="49" t="s">
        <v>56</v>
      </c>
      <c r="T532" s="50" t="s">
        <v>57</v>
      </c>
      <c r="U532" s="39" t="s">
        <v>56</v>
      </c>
      <c r="V532" s="148" t="s">
        <v>57</v>
      </c>
    </row>
    <row r="533" spans="9:22" ht="15.75" x14ac:dyDescent="0.25">
      <c r="I533" s="531"/>
      <c r="J533" s="84" t="s">
        <v>83</v>
      </c>
      <c r="K533" s="46" t="s">
        <v>62</v>
      </c>
      <c r="L533" s="478">
        <v>4.7747035573122522E-2</v>
      </c>
      <c r="M533" s="64" t="s">
        <v>79</v>
      </c>
      <c r="N533" s="64" t="s">
        <v>79</v>
      </c>
      <c r="O533" s="46">
        <v>1</v>
      </c>
      <c r="P533" s="46">
        <v>2</v>
      </c>
      <c r="Q533" s="47">
        <v>0</v>
      </c>
      <c r="R533" s="47">
        <v>6</v>
      </c>
      <c r="S533" s="49">
        <v>8</v>
      </c>
      <c r="T533" s="49">
        <v>32</v>
      </c>
      <c r="U533" s="39">
        <v>25</v>
      </c>
      <c r="V533" s="148">
        <v>68</v>
      </c>
    </row>
    <row r="534" spans="9:22" ht="16.5" thickBot="1" x14ac:dyDescent="0.3">
      <c r="I534" s="531"/>
      <c r="J534" s="480" t="s">
        <v>83</v>
      </c>
      <c r="K534" s="358" t="s">
        <v>62</v>
      </c>
      <c r="L534" s="481">
        <v>0.99999999999999989</v>
      </c>
      <c r="M534" s="357" t="s">
        <v>79</v>
      </c>
      <c r="N534" s="357" t="s">
        <v>79</v>
      </c>
      <c r="O534" s="357" t="s">
        <v>79</v>
      </c>
      <c r="P534" s="357" t="s">
        <v>79</v>
      </c>
      <c r="Q534" s="473">
        <v>1</v>
      </c>
      <c r="R534" s="473">
        <v>9</v>
      </c>
      <c r="S534" s="359">
        <v>2</v>
      </c>
      <c r="T534" s="359">
        <v>37</v>
      </c>
      <c r="U534" s="360">
        <v>19</v>
      </c>
      <c r="V534" s="361">
        <v>71</v>
      </c>
    </row>
    <row r="535" spans="9:22" ht="19.5" thickBot="1" x14ac:dyDescent="0.35">
      <c r="I535" s="531"/>
      <c r="J535" s="191"/>
      <c r="K535" s="383"/>
      <c r="L535" s="383"/>
      <c r="M535" s="384" t="s">
        <v>85</v>
      </c>
      <c r="N535" s="384"/>
      <c r="O535" s="384"/>
      <c r="P535" s="192"/>
      <c r="Q535" s="192"/>
      <c r="R535" s="192"/>
      <c r="S535" s="192"/>
      <c r="T535" s="192"/>
      <c r="U535" s="192"/>
      <c r="V535" s="193"/>
    </row>
    <row r="536" spans="9:22" ht="18.75" x14ac:dyDescent="0.3">
      <c r="I536" s="531"/>
      <c r="J536" s="482" t="s">
        <v>48</v>
      </c>
      <c r="K536" s="102"/>
      <c r="L536" s="102"/>
      <c r="M536" s="370">
        <v>5</v>
      </c>
      <c r="N536" s="370">
        <v>5</v>
      </c>
      <c r="O536" s="370">
        <v>4</v>
      </c>
      <c r="P536" s="370">
        <v>4</v>
      </c>
      <c r="Q536" s="347">
        <v>3</v>
      </c>
      <c r="R536" s="347">
        <v>3</v>
      </c>
      <c r="S536" s="348">
        <v>2</v>
      </c>
      <c r="T536" s="348">
        <v>2</v>
      </c>
      <c r="U536" s="349">
        <v>1</v>
      </c>
      <c r="V536" s="350">
        <v>1</v>
      </c>
    </row>
    <row r="537" spans="9:22" ht="18.75" x14ac:dyDescent="0.25">
      <c r="I537" s="531"/>
      <c r="J537" s="483" t="s">
        <v>54</v>
      </c>
      <c r="K537" s="102"/>
      <c r="L537" s="48" t="s">
        <v>55</v>
      </c>
      <c r="M537" s="64" t="s">
        <v>56</v>
      </c>
      <c r="N537" s="64" t="s">
        <v>57</v>
      </c>
      <c r="O537" s="64" t="s">
        <v>56</v>
      </c>
      <c r="P537" s="64" t="s">
        <v>57</v>
      </c>
      <c r="Q537" s="47" t="s">
        <v>56</v>
      </c>
      <c r="R537" s="48" t="s">
        <v>57</v>
      </c>
      <c r="S537" s="49" t="s">
        <v>56</v>
      </c>
      <c r="T537" s="50" t="s">
        <v>57</v>
      </c>
      <c r="U537" s="39" t="s">
        <v>56</v>
      </c>
      <c r="V537" s="148" t="s">
        <v>57</v>
      </c>
    </row>
    <row r="538" spans="9:22" ht="15.75" x14ac:dyDescent="0.25">
      <c r="I538" s="531"/>
      <c r="J538" s="106" t="s">
        <v>88</v>
      </c>
      <c r="K538" s="48" t="s">
        <v>62</v>
      </c>
      <c r="L538" s="484">
        <v>0.46608695652173915</v>
      </c>
      <c r="M538" s="64" t="s">
        <v>79</v>
      </c>
      <c r="N538" s="64" t="s">
        <v>79</v>
      </c>
      <c r="O538" s="64" t="s">
        <v>79</v>
      </c>
      <c r="P538" s="64" t="s">
        <v>79</v>
      </c>
      <c r="Q538" s="47">
        <v>1</v>
      </c>
      <c r="R538" s="47">
        <v>6</v>
      </c>
      <c r="S538" s="49">
        <v>3</v>
      </c>
      <c r="T538" s="49">
        <v>18</v>
      </c>
      <c r="U538" s="39">
        <v>33</v>
      </c>
      <c r="V538" s="148">
        <v>57</v>
      </c>
    </row>
    <row r="539" spans="9:22" ht="16.5" thickBot="1" x14ac:dyDescent="0.3">
      <c r="I539" s="531"/>
      <c r="J539" s="485" t="s">
        <v>88</v>
      </c>
      <c r="K539" s="359" t="s">
        <v>62</v>
      </c>
      <c r="L539" s="486">
        <v>1</v>
      </c>
      <c r="M539" s="357" t="s">
        <v>79</v>
      </c>
      <c r="N539" s="357" t="s">
        <v>79</v>
      </c>
      <c r="O539" s="357" t="s">
        <v>79</v>
      </c>
      <c r="P539" s="357" t="s">
        <v>79</v>
      </c>
      <c r="Q539" s="357" t="s">
        <v>79</v>
      </c>
      <c r="R539" s="357" t="s">
        <v>79</v>
      </c>
      <c r="S539" s="359">
        <v>9</v>
      </c>
      <c r="T539" s="359">
        <v>20</v>
      </c>
      <c r="U539" s="360">
        <v>31</v>
      </c>
      <c r="V539" s="361">
        <v>56</v>
      </c>
    </row>
    <row r="540" spans="9:22" ht="19.5" thickBot="1" x14ac:dyDescent="0.35">
      <c r="I540" s="531"/>
      <c r="J540" s="200"/>
      <c r="K540" s="201"/>
      <c r="L540" s="201"/>
      <c r="M540" s="388" t="s">
        <v>92</v>
      </c>
      <c r="N540" s="388"/>
      <c r="O540" s="388"/>
      <c r="P540" s="201"/>
      <c r="Q540" s="201"/>
      <c r="R540" s="201"/>
      <c r="S540" s="201"/>
      <c r="T540" s="201"/>
      <c r="U540" s="201"/>
      <c r="V540" s="202"/>
    </row>
    <row r="541" spans="9:22" ht="18.75" x14ac:dyDescent="0.3">
      <c r="I541" s="531"/>
      <c r="J541" s="487" t="s">
        <v>48</v>
      </c>
      <c r="K541" s="134"/>
      <c r="L541" s="134"/>
      <c r="M541" s="370">
        <v>5</v>
      </c>
      <c r="N541" s="370">
        <v>5</v>
      </c>
      <c r="O541" s="370">
        <v>4</v>
      </c>
      <c r="P541" s="370">
        <v>4</v>
      </c>
      <c r="Q541" s="370">
        <v>3</v>
      </c>
      <c r="R541" s="370">
        <v>3</v>
      </c>
      <c r="S541" s="348">
        <v>2</v>
      </c>
      <c r="T541" s="348">
        <v>2</v>
      </c>
      <c r="U541" s="349">
        <v>1</v>
      </c>
      <c r="V541" s="350">
        <v>1</v>
      </c>
    </row>
    <row r="542" spans="9:22" ht="18.75" x14ac:dyDescent="0.25">
      <c r="I542" s="531"/>
      <c r="J542" s="488" t="s">
        <v>54</v>
      </c>
      <c r="K542" s="134"/>
      <c r="L542" s="49" t="s">
        <v>55</v>
      </c>
      <c r="M542" s="64" t="s">
        <v>56</v>
      </c>
      <c r="N542" s="64" t="s">
        <v>57</v>
      </c>
      <c r="O542" s="64" t="s">
        <v>56</v>
      </c>
      <c r="P542" s="64" t="s">
        <v>57</v>
      </c>
      <c r="Q542" s="63" t="s">
        <v>56</v>
      </c>
      <c r="R542" s="64" t="s">
        <v>57</v>
      </c>
      <c r="S542" s="49" t="s">
        <v>56</v>
      </c>
      <c r="T542" s="50" t="s">
        <v>57</v>
      </c>
      <c r="U542" s="39" t="s">
        <v>56</v>
      </c>
      <c r="V542" s="148" t="s">
        <v>57</v>
      </c>
    </row>
    <row r="543" spans="9:22" ht="16.5" thickBot="1" x14ac:dyDescent="0.3">
      <c r="I543" s="531"/>
      <c r="J543" s="485" t="s">
        <v>98</v>
      </c>
      <c r="K543" s="359" t="s">
        <v>62</v>
      </c>
      <c r="L543" s="486">
        <v>1</v>
      </c>
      <c r="M543" s="357" t="s">
        <v>79</v>
      </c>
      <c r="N543" s="357" t="s">
        <v>79</v>
      </c>
      <c r="O543" s="357" t="s">
        <v>79</v>
      </c>
      <c r="P543" s="357" t="s">
        <v>79</v>
      </c>
      <c r="Q543" s="356" t="s">
        <v>79</v>
      </c>
      <c r="R543" s="357" t="s">
        <v>79</v>
      </c>
      <c r="S543" s="359">
        <v>3</v>
      </c>
      <c r="T543" s="489">
        <v>9</v>
      </c>
      <c r="U543" s="360">
        <v>32</v>
      </c>
      <c r="V543" s="361">
        <v>45</v>
      </c>
    </row>
    <row r="544" spans="9:22" ht="19.5" thickBot="1" x14ac:dyDescent="0.35">
      <c r="I544" s="531"/>
      <c r="J544" s="446"/>
      <c r="K544" s="490"/>
      <c r="L544" s="491"/>
      <c r="M544" s="492" t="s">
        <v>871</v>
      </c>
      <c r="N544" s="492"/>
      <c r="O544" s="492"/>
      <c r="P544" s="490"/>
      <c r="Q544" s="490"/>
      <c r="R544" s="491"/>
      <c r="S544" s="490"/>
      <c r="T544" s="490"/>
      <c r="U544" s="490"/>
      <c r="V544" s="493"/>
    </row>
    <row r="545" spans="9:23" ht="15.75" x14ac:dyDescent="0.25">
      <c r="I545" s="531"/>
      <c r="J545" s="502" t="s">
        <v>48</v>
      </c>
      <c r="K545" s="503"/>
      <c r="L545" s="503"/>
      <c r="M545" s="504">
        <v>5</v>
      </c>
      <c r="N545" s="504">
        <v>5</v>
      </c>
      <c r="O545" s="504">
        <v>4</v>
      </c>
      <c r="P545" s="504">
        <v>4</v>
      </c>
      <c r="Q545" s="504">
        <v>3</v>
      </c>
      <c r="R545" s="504">
        <v>3</v>
      </c>
      <c r="S545" s="504">
        <v>2</v>
      </c>
      <c r="T545" s="504">
        <v>2</v>
      </c>
      <c r="U545" s="503">
        <v>1</v>
      </c>
      <c r="V545" s="505">
        <v>1</v>
      </c>
    </row>
    <row r="546" spans="9:23" ht="15.75" x14ac:dyDescent="0.25">
      <c r="I546" s="531"/>
      <c r="J546" s="494" t="s">
        <v>54</v>
      </c>
      <c r="K546" s="414"/>
      <c r="L546" s="414" t="s">
        <v>55</v>
      </c>
      <c r="M546" s="413" t="s">
        <v>56</v>
      </c>
      <c r="N546" s="413" t="s">
        <v>57</v>
      </c>
      <c r="O546" s="413" t="s">
        <v>56</v>
      </c>
      <c r="P546" s="413" t="s">
        <v>57</v>
      </c>
      <c r="Q546" s="413" t="s">
        <v>56</v>
      </c>
      <c r="R546" s="413" t="s">
        <v>57</v>
      </c>
      <c r="S546" s="413" t="s">
        <v>56</v>
      </c>
      <c r="T546" s="413" t="s">
        <v>57</v>
      </c>
      <c r="U546" s="414" t="s">
        <v>56</v>
      </c>
      <c r="V546" s="415" t="s">
        <v>57</v>
      </c>
    </row>
    <row r="547" spans="9:23" ht="16.5" thickBot="1" x14ac:dyDescent="0.3">
      <c r="I547" s="531"/>
      <c r="J547" s="150" t="s">
        <v>101</v>
      </c>
      <c r="K547" s="151"/>
      <c r="L547" s="506">
        <v>1</v>
      </c>
      <c r="M547" s="507" t="s">
        <v>79</v>
      </c>
      <c r="N547" s="507" t="s">
        <v>79</v>
      </c>
      <c r="O547" s="507" t="s">
        <v>79</v>
      </c>
      <c r="P547" s="507" t="s">
        <v>79</v>
      </c>
      <c r="Q547" s="508" t="s">
        <v>79</v>
      </c>
      <c r="R547" s="507" t="s">
        <v>79</v>
      </c>
      <c r="S547" s="508" t="s">
        <v>79</v>
      </c>
      <c r="T547" s="507" t="s">
        <v>79</v>
      </c>
      <c r="U547" s="151">
        <v>22</v>
      </c>
      <c r="V547" s="509">
        <v>26</v>
      </c>
    </row>
    <row r="548" spans="9:23" ht="15.75" x14ac:dyDescent="0.25">
      <c r="I548" s="531"/>
      <c r="J548" s="531"/>
      <c r="K548" s="531"/>
      <c r="L548" s="531"/>
      <c r="M548" s="531"/>
      <c r="N548" s="531"/>
      <c r="O548" s="531"/>
      <c r="P548" s="531"/>
      <c r="Q548" s="531"/>
      <c r="R548" s="531"/>
      <c r="S548" s="531"/>
      <c r="T548" s="531"/>
      <c r="U548" s="531"/>
      <c r="V548" s="531"/>
      <c r="W548" s="531"/>
    </row>
    <row r="549" spans="9:23" x14ac:dyDescent="0.25">
      <c r="I549" s="499"/>
      <c r="J549" s="499"/>
      <c r="K549" s="499"/>
      <c r="L549" s="499"/>
      <c r="M549" s="499"/>
      <c r="N549" s="499"/>
      <c r="O549" s="499"/>
      <c r="P549" s="499"/>
      <c r="Q549" s="499"/>
      <c r="R549" s="499"/>
      <c r="S549" s="499"/>
      <c r="T549" s="499"/>
      <c r="U549" s="499"/>
      <c r="V549" s="499"/>
      <c r="W549" s="499"/>
    </row>
    <row r="550" spans="9:23" ht="15.75" thickBot="1" x14ac:dyDescent="0.3"/>
    <row r="551" spans="9:23" ht="19.5" thickBot="1" x14ac:dyDescent="0.35">
      <c r="I551" s="510" t="s">
        <v>102</v>
      </c>
      <c r="J551" s="462" t="s">
        <v>43</v>
      </c>
      <c r="K551" s="456">
        <v>26</v>
      </c>
      <c r="L551" s="456" t="s">
        <v>44</v>
      </c>
      <c r="M551" s="456">
        <v>137</v>
      </c>
      <c r="N551" s="456"/>
      <c r="O551" s="456"/>
      <c r="P551" s="456"/>
      <c r="Q551" s="456"/>
      <c r="R551" s="456"/>
      <c r="S551" s="456"/>
      <c r="T551" s="601" t="s">
        <v>883</v>
      </c>
      <c r="U551" s="608"/>
      <c r="V551" s="463">
        <v>65780.000000000015</v>
      </c>
    </row>
    <row r="552" spans="9:23" ht="19.5" thickBot="1" x14ac:dyDescent="0.35">
      <c r="I552" s="511" t="s">
        <v>274</v>
      </c>
      <c r="J552" s="28"/>
      <c r="K552" s="29"/>
      <c r="L552" s="29"/>
      <c r="M552" s="339" t="s">
        <v>47</v>
      </c>
      <c r="N552" s="339"/>
      <c r="O552" s="339"/>
      <c r="P552" s="29"/>
      <c r="Q552" s="29"/>
      <c r="R552" s="29"/>
      <c r="S552" s="340"/>
      <c r="T552" s="29"/>
      <c r="U552" s="29"/>
      <c r="V552" s="30"/>
    </row>
    <row r="553" spans="9:23" ht="18.75" x14ac:dyDescent="0.3">
      <c r="I553" s="531"/>
      <c r="J553" s="459" t="s">
        <v>48</v>
      </c>
      <c r="K553" s="352"/>
      <c r="L553" s="352"/>
      <c r="M553" s="345">
        <v>5</v>
      </c>
      <c r="N553" s="345">
        <v>5</v>
      </c>
      <c r="O553" s="346">
        <v>4</v>
      </c>
      <c r="P553" s="346">
        <v>4</v>
      </c>
      <c r="Q553" s="347">
        <v>3</v>
      </c>
      <c r="R553" s="347">
        <v>3</v>
      </c>
      <c r="S553" s="348">
        <v>2</v>
      </c>
      <c r="T553" s="348">
        <v>2</v>
      </c>
      <c r="U553" s="349">
        <v>1</v>
      </c>
      <c r="V553" s="350">
        <v>1</v>
      </c>
    </row>
    <row r="554" spans="9:23" ht="18.75" x14ac:dyDescent="0.25">
      <c r="I554" s="531"/>
      <c r="J554" s="461" t="s">
        <v>54</v>
      </c>
      <c r="K554" s="352"/>
      <c r="L554" s="45" t="s">
        <v>55</v>
      </c>
      <c r="M554" s="45" t="s">
        <v>56</v>
      </c>
      <c r="N554" s="45" t="s">
        <v>57</v>
      </c>
      <c r="O554" s="46" t="s">
        <v>56</v>
      </c>
      <c r="P554" s="46" t="s">
        <v>57</v>
      </c>
      <c r="Q554" s="47" t="s">
        <v>56</v>
      </c>
      <c r="R554" s="48" t="s">
        <v>57</v>
      </c>
      <c r="S554" s="49" t="s">
        <v>56</v>
      </c>
      <c r="T554" s="50" t="s">
        <v>57</v>
      </c>
      <c r="U554" s="39" t="s">
        <v>56</v>
      </c>
      <c r="V554" s="148" t="s">
        <v>57</v>
      </c>
    </row>
    <row r="555" spans="9:23" ht="15.75" x14ac:dyDescent="0.25">
      <c r="I555" s="531"/>
      <c r="J555" s="54" t="s">
        <v>61</v>
      </c>
      <c r="K555" s="45" t="s">
        <v>62</v>
      </c>
      <c r="L555" s="468">
        <v>2.0826999087868647E-3</v>
      </c>
      <c r="M555" s="45">
        <v>1</v>
      </c>
      <c r="N555" s="45">
        <v>1</v>
      </c>
      <c r="O555" s="46">
        <v>0</v>
      </c>
      <c r="P555" s="46">
        <v>1</v>
      </c>
      <c r="Q555" s="47">
        <v>0</v>
      </c>
      <c r="R555" s="47">
        <v>6</v>
      </c>
      <c r="S555" s="49">
        <v>18</v>
      </c>
      <c r="T555" s="49">
        <v>40</v>
      </c>
      <c r="U555" s="39">
        <v>48</v>
      </c>
      <c r="V555" s="148">
        <v>79</v>
      </c>
    </row>
    <row r="556" spans="9:23" ht="15.75" x14ac:dyDescent="0.25">
      <c r="I556" s="531"/>
      <c r="J556" s="84" t="s">
        <v>61</v>
      </c>
      <c r="K556" s="46" t="s">
        <v>62</v>
      </c>
      <c r="L556" s="478">
        <v>0.210003040437823</v>
      </c>
      <c r="M556" s="64" t="s">
        <v>79</v>
      </c>
      <c r="N556" s="64" t="s">
        <v>79</v>
      </c>
      <c r="O556" s="46">
        <v>1</v>
      </c>
      <c r="P556" s="46">
        <v>3</v>
      </c>
      <c r="Q556" s="47">
        <v>0</v>
      </c>
      <c r="R556" s="47">
        <v>11</v>
      </c>
      <c r="S556" s="49">
        <v>10</v>
      </c>
      <c r="T556" s="49">
        <v>46</v>
      </c>
      <c r="U556" s="39">
        <v>25</v>
      </c>
      <c r="V556" s="148">
        <v>85</v>
      </c>
    </row>
    <row r="557" spans="9:23" ht="16.5" thickBot="1" x14ac:dyDescent="0.3">
      <c r="I557" s="531"/>
      <c r="J557" s="480" t="s">
        <v>61</v>
      </c>
      <c r="K557" s="358" t="s">
        <v>62</v>
      </c>
      <c r="L557" s="479">
        <v>0.99999999999999978</v>
      </c>
      <c r="M557" s="357" t="s">
        <v>79</v>
      </c>
      <c r="N557" s="357" t="s">
        <v>79</v>
      </c>
      <c r="O557" s="357" t="s">
        <v>79</v>
      </c>
      <c r="P557" s="357" t="s">
        <v>79</v>
      </c>
      <c r="Q557" s="358">
        <v>3</v>
      </c>
      <c r="R557" s="358">
        <v>13</v>
      </c>
      <c r="S557" s="359">
        <v>12</v>
      </c>
      <c r="T557" s="359">
        <v>46</v>
      </c>
      <c r="U557" s="360">
        <v>28</v>
      </c>
      <c r="V557" s="361">
        <v>78</v>
      </c>
    </row>
    <row r="558" spans="9:23" ht="19.5" thickBot="1" x14ac:dyDescent="0.35">
      <c r="I558" s="531"/>
      <c r="J558" s="185"/>
      <c r="K558" s="186"/>
      <c r="L558" s="186"/>
      <c r="M558" s="364" t="s">
        <v>863</v>
      </c>
      <c r="N558" s="364"/>
      <c r="O558" s="364"/>
      <c r="P558" s="186"/>
      <c r="Q558" s="186"/>
      <c r="R558" s="186"/>
      <c r="S558" s="186"/>
      <c r="T558" s="186"/>
      <c r="U558" s="186"/>
      <c r="V558" s="187"/>
    </row>
    <row r="559" spans="9:23" ht="18.75" x14ac:dyDescent="0.3">
      <c r="I559" s="531"/>
      <c r="J559" s="476" t="s">
        <v>48</v>
      </c>
      <c r="K559" s="82"/>
      <c r="L559" s="82"/>
      <c r="M559" s="370">
        <v>5</v>
      </c>
      <c r="N559" s="370">
        <v>5</v>
      </c>
      <c r="O559" s="346">
        <v>4</v>
      </c>
      <c r="P559" s="346">
        <v>4</v>
      </c>
      <c r="Q559" s="347">
        <v>3</v>
      </c>
      <c r="R559" s="347">
        <v>3</v>
      </c>
      <c r="S559" s="348">
        <v>2</v>
      </c>
      <c r="T559" s="348">
        <v>2</v>
      </c>
      <c r="U559" s="349">
        <v>1</v>
      </c>
      <c r="V559" s="350">
        <v>1</v>
      </c>
    </row>
    <row r="560" spans="9:23" ht="18.75" x14ac:dyDescent="0.25">
      <c r="I560" s="531"/>
      <c r="J560" s="477" t="s">
        <v>54</v>
      </c>
      <c r="K560" s="82"/>
      <c r="L560" s="46" t="s">
        <v>55</v>
      </c>
      <c r="M560" s="64" t="s">
        <v>56</v>
      </c>
      <c r="N560" s="64" t="s">
        <v>57</v>
      </c>
      <c r="O560" s="46" t="s">
        <v>56</v>
      </c>
      <c r="P560" s="46" t="s">
        <v>57</v>
      </c>
      <c r="Q560" s="47" t="s">
        <v>56</v>
      </c>
      <c r="R560" s="48" t="s">
        <v>57</v>
      </c>
      <c r="S560" s="49" t="s">
        <v>56</v>
      </c>
      <c r="T560" s="50" t="s">
        <v>57</v>
      </c>
      <c r="U560" s="39" t="s">
        <v>56</v>
      </c>
      <c r="V560" s="148" t="s">
        <v>57</v>
      </c>
    </row>
    <row r="561" spans="9:22" ht="15.75" x14ac:dyDescent="0.25">
      <c r="I561" s="531"/>
      <c r="J561" s="84" t="s">
        <v>83</v>
      </c>
      <c r="K561" s="46" t="s">
        <v>62</v>
      </c>
      <c r="L561" s="478">
        <v>4.5685618729096988E-2</v>
      </c>
      <c r="M561" s="64" t="s">
        <v>79</v>
      </c>
      <c r="N561" s="64" t="s">
        <v>79</v>
      </c>
      <c r="O561" s="46">
        <v>1</v>
      </c>
      <c r="P561" s="46">
        <v>2</v>
      </c>
      <c r="Q561" s="47">
        <v>0</v>
      </c>
      <c r="R561" s="47">
        <v>6</v>
      </c>
      <c r="S561" s="49">
        <v>9</v>
      </c>
      <c r="T561" s="49">
        <v>32</v>
      </c>
      <c r="U561" s="39">
        <v>36</v>
      </c>
      <c r="V561" s="148">
        <v>77</v>
      </c>
    </row>
    <row r="562" spans="9:22" ht="16.5" thickBot="1" x14ac:dyDescent="0.3">
      <c r="I562" s="531"/>
      <c r="J562" s="480" t="s">
        <v>83</v>
      </c>
      <c r="K562" s="358" t="s">
        <v>62</v>
      </c>
      <c r="L562" s="481">
        <v>1</v>
      </c>
      <c r="M562" s="357" t="s">
        <v>79</v>
      </c>
      <c r="N562" s="357" t="s">
        <v>79</v>
      </c>
      <c r="O562" s="357" t="s">
        <v>79</v>
      </c>
      <c r="P562" s="357" t="s">
        <v>79</v>
      </c>
      <c r="Q562" s="473">
        <v>1</v>
      </c>
      <c r="R562" s="473">
        <v>8</v>
      </c>
      <c r="S562" s="359">
        <v>4</v>
      </c>
      <c r="T562" s="359">
        <v>39</v>
      </c>
      <c r="U562" s="360">
        <v>26</v>
      </c>
      <c r="V562" s="361">
        <v>80</v>
      </c>
    </row>
    <row r="563" spans="9:22" ht="19.5" thickBot="1" x14ac:dyDescent="0.35">
      <c r="I563" s="531"/>
      <c r="J563" s="191"/>
      <c r="K563" s="383"/>
      <c r="L563" s="383"/>
      <c r="M563" s="384" t="s">
        <v>85</v>
      </c>
      <c r="N563" s="384"/>
      <c r="O563" s="384"/>
      <c r="P563" s="192"/>
      <c r="Q563" s="192"/>
      <c r="R563" s="192"/>
      <c r="S563" s="192"/>
      <c r="T563" s="192"/>
      <c r="U563" s="192"/>
      <c r="V563" s="193"/>
    </row>
    <row r="564" spans="9:22" ht="18.75" x14ac:dyDescent="0.3">
      <c r="I564" s="531"/>
      <c r="J564" s="482" t="s">
        <v>48</v>
      </c>
      <c r="K564" s="102"/>
      <c r="L564" s="102"/>
      <c r="M564" s="370">
        <v>5</v>
      </c>
      <c r="N564" s="370">
        <v>5</v>
      </c>
      <c r="O564" s="370">
        <v>4</v>
      </c>
      <c r="P564" s="370">
        <v>4</v>
      </c>
      <c r="Q564" s="347">
        <v>3</v>
      </c>
      <c r="R564" s="347">
        <v>3</v>
      </c>
      <c r="S564" s="348">
        <v>2</v>
      </c>
      <c r="T564" s="348">
        <v>2</v>
      </c>
      <c r="U564" s="349">
        <v>1</v>
      </c>
      <c r="V564" s="350">
        <v>1</v>
      </c>
    </row>
    <row r="565" spans="9:22" ht="18.75" x14ac:dyDescent="0.25">
      <c r="I565" s="531"/>
      <c r="J565" s="483" t="s">
        <v>54</v>
      </c>
      <c r="K565" s="102"/>
      <c r="L565" s="48" t="s">
        <v>55</v>
      </c>
      <c r="M565" s="64" t="s">
        <v>56</v>
      </c>
      <c r="N565" s="64" t="s">
        <v>57</v>
      </c>
      <c r="O565" s="64" t="s">
        <v>56</v>
      </c>
      <c r="P565" s="64" t="s">
        <v>57</v>
      </c>
      <c r="Q565" s="47" t="s">
        <v>56</v>
      </c>
      <c r="R565" s="48" t="s">
        <v>57</v>
      </c>
      <c r="S565" s="49" t="s">
        <v>56</v>
      </c>
      <c r="T565" s="50" t="s">
        <v>57</v>
      </c>
      <c r="U565" s="39" t="s">
        <v>56</v>
      </c>
      <c r="V565" s="148" t="s">
        <v>57</v>
      </c>
    </row>
    <row r="566" spans="9:22" ht="15.75" x14ac:dyDescent="0.25">
      <c r="I566" s="531"/>
      <c r="J566" s="106" t="s">
        <v>88</v>
      </c>
      <c r="K566" s="48" t="s">
        <v>62</v>
      </c>
      <c r="L566" s="484">
        <v>0.4703846153846154</v>
      </c>
      <c r="M566" s="64" t="s">
        <v>79</v>
      </c>
      <c r="N566" s="64" t="s">
        <v>79</v>
      </c>
      <c r="O566" s="64" t="s">
        <v>79</v>
      </c>
      <c r="P566" s="64" t="s">
        <v>79</v>
      </c>
      <c r="Q566" s="47">
        <v>1</v>
      </c>
      <c r="R566" s="47">
        <v>4</v>
      </c>
      <c r="S566" s="49">
        <v>3</v>
      </c>
      <c r="T566" s="49">
        <v>18</v>
      </c>
      <c r="U566" s="39">
        <v>36</v>
      </c>
      <c r="V566" s="148">
        <v>64</v>
      </c>
    </row>
    <row r="567" spans="9:22" ht="16.5" thickBot="1" x14ac:dyDescent="0.3">
      <c r="I567" s="531"/>
      <c r="J567" s="485" t="s">
        <v>88</v>
      </c>
      <c r="K567" s="359" t="s">
        <v>62</v>
      </c>
      <c r="L567" s="486">
        <v>1</v>
      </c>
      <c r="M567" s="357" t="s">
        <v>79</v>
      </c>
      <c r="N567" s="357" t="s">
        <v>79</v>
      </c>
      <c r="O567" s="357" t="s">
        <v>79</v>
      </c>
      <c r="P567" s="357" t="s">
        <v>79</v>
      </c>
      <c r="Q567" s="357" t="s">
        <v>79</v>
      </c>
      <c r="R567" s="357" t="s">
        <v>79</v>
      </c>
      <c r="S567" s="359">
        <v>9</v>
      </c>
      <c r="T567" s="359">
        <v>23</v>
      </c>
      <c r="U567" s="360">
        <v>36</v>
      </c>
      <c r="V567" s="361">
        <v>63</v>
      </c>
    </row>
    <row r="568" spans="9:22" ht="19.5" thickBot="1" x14ac:dyDescent="0.35">
      <c r="I568" s="531"/>
      <c r="J568" s="200"/>
      <c r="K568" s="201"/>
      <c r="L568" s="201"/>
      <c r="M568" s="388" t="s">
        <v>92</v>
      </c>
      <c r="N568" s="388"/>
      <c r="O568" s="388"/>
      <c r="P568" s="201"/>
      <c r="Q568" s="201"/>
      <c r="R568" s="201"/>
      <c r="S568" s="201"/>
      <c r="T568" s="201"/>
      <c r="U568" s="201"/>
      <c r="V568" s="202"/>
    </row>
    <row r="569" spans="9:22" ht="18.75" x14ac:dyDescent="0.3">
      <c r="I569" s="531"/>
      <c r="J569" s="487" t="s">
        <v>48</v>
      </c>
      <c r="K569" s="134"/>
      <c r="L569" s="134"/>
      <c r="M569" s="370">
        <v>5</v>
      </c>
      <c r="N569" s="370">
        <v>5</v>
      </c>
      <c r="O569" s="370">
        <v>4</v>
      </c>
      <c r="P569" s="370">
        <v>4</v>
      </c>
      <c r="Q569" s="370">
        <v>3</v>
      </c>
      <c r="R569" s="370">
        <v>3</v>
      </c>
      <c r="S569" s="348">
        <v>2</v>
      </c>
      <c r="T569" s="348">
        <v>2</v>
      </c>
      <c r="U569" s="349">
        <v>1</v>
      </c>
      <c r="V569" s="350">
        <v>1</v>
      </c>
    </row>
    <row r="570" spans="9:22" ht="18.75" x14ac:dyDescent="0.25">
      <c r="I570" s="531"/>
      <c r="J570" s="488" t="s">
        <v>54</v>
      </c>
      <c r="K570" s="134"/>
      <c r="L570" s="49" t="s">
        <v>55</v>
      </c>
      <c r="M570" s="64" t="s">
        <v>56</v>
      </c>
      <c r="N570" s="64" t="s">
        <v>57</v>
      </c>
      <c r="O570" s="64" t="s">
        <v>56</v>
      </c>
      <c r="P570" s="64" t="s">
        <v>57</v>
      </c>
      <c r="Q570" s="63" t="s">
        <v>56</v>
      </c>
      <c r="R570" s="64" t="s">
        <v>57</v>
      </c>
      <c r="S570" s="49" t="s">
        <v>56</v>
      </c>
      <c r="T570" s="50" t="s">
        <v>57</v>
      </c>
      <c r="U570" s="39" t="s">
        <v>56</v>
      </c>
      <c r="V570" s="148" t="s">
        <v>57</v>
      </c>
    </row>
    <row r="571" spans="9:22" ht="16.5" thickBot="1" x14ac:dyDescent="0.3">
      <c r="I571" s="531"/>
      <c r="J571" s="485" t="s">
        <v>98</v>
      </c>
      <c r="K571" s="359" t="s">
        <v>62</v>
      </c>
      <c r="L571" s="486">
        <v>1</v>
      </c>
      <c r="M571" s="357" t="s">
        <v>79</v>
      </c>
      <c r="N571" s="357" t="s">
        <v>79</v>
      </c>
      <c r="O571" s="357" t="s">
        <v>79</v>
      </c>
      <c r="P571" s="357" t="s">
        <v>79</v>
      </c>
      <c r="Q571" s="356" t="s">
        <v>79</v>
      </c>
      <c r="R571" s="357" t="s">
        <v>79</v>
      </c>
      <c r="S571" s="359">
        <v>2</v>
      </c>
      <c r="T571" s="489">
        <v>9</v>
      </c>
      <c r="U571" s="360">
        <v>35</v>
      </c>
      <c r="V571" s="361">
        <v>49</v>
      </c>
    </row>
    <row r="572" spans="9:22" ht="19.5" thickBot="1" x14ac:dyDescent="0.35">
      <c r="I572" s="531"/>
      <c r="J572" s="446"/>
      <c r="K572" s="490"/>
      <c r="L572" s="491"/>
      <c r="M572" s="492" t="s">
        <v>871</v>
      </c>
      <c r="N572" s="492"/>
      <c r="O572" s="492"/>
      <c r="P572" s="490"/>
      <c r="Q572" s="490"/>
      <c r="R572" s="491"/>
      <c r="S572" s="490"/>
      <c r="T572" s="490"/>
      <c r="U572" s="490"/>
      <c r="V572" s="493"/>
    </row>
    <row r="573" spans="9:22" ht="15.75" x14ac:dyDescent="0.25">
      <c r="I573" s="531"/>
      <c r="J573" s="502" t="s">
        <v>48</v>
      </c>
      <c r="K573" s="503"/>
      <c r="L573" s="503"/>
      <c r="M573" s="504">
        <v>5</v>
      </c>
      <c r="N573" s="504">
        <v>5</v>
      </c>
      <c r="O573" s="504">
        <v>4</v>
      </c>
      <c r="P573" s="504">
        <v>4</v>
      </c>
      <c r="Q573" s="504">
        <v>3</v>
      </c>
      <c r="R573" s="504">
        <v>3</v>
      </c>
      <c r="S573" s="504">
        <v>2</v>
      </c>
      <c r="T573" s="504">
        <v>2</v>
      </c>
      <c r="U573" s="503">
        <v>1</v>
      </c>
      <c r="V573" s="505">
        <v>1</v>
      </c>
    </row>
    <row r="574" spans="9:22" ht="15.75" x14ac:dyDescent="0.25">
      <c r="J574" s="494" t="s">
        <v>54</v>
      </c>
      <c r="K574" s="414"/>
      <c r="L574" s="414" t="s">
        <v>55</v>
      </c>
      <c r="M574" s="413" t="s">
        <v>56</v>
      </c>
      <c r="N574" s="413" t="s">
        <v>57</v>
      </c>
      <c r="O574" s="413" t="s">
        <v>56</v>
      </c>
      <c r="P574" s="413" t="s">
        <v>57</v>
      </c>
      <c r="Q574" s="413" t="s">
        <v>56</v>
      </c>
      <c r="R574" s="413" t="s">
        <v>57</v>
      </c>
      <c r="S574" s="413" t="s">
        <v>56</v>
      </c>
      <c r="T574" s="413" t="s">
        <v>57</v>
      </c>
      <c r="U574" s="414" t="s">
        <v>56</v>
      </c>
      <c r="V574" s="415" t="s">
        <v>57</v>
      </c>
    </row>
    <row r="575" spans="9:22" ht="16.5" thickBot="1" x14ac:dyDescent="0.3">
      <c r="J575" s="150" t="s">
        <v>101</v>
      </c>
      <c r="K575" s="151"/>
      <c r="L575" s="506">
        <v>1</v>
      </c>
      <c r="M575" s="507" t="s">
        <v>79</v>
      </c>
      <c r="N575" s="507" t="s">
        <v>79</v>
      </c>
      <c r="O575" s="507" t="s">
        <v>79</v>
      </c>
      <c r="P575" s="507" t="s">
        <v>79</v>
      </c>
      <c r="Q575" s="508" t="s">
        <v>79</v>
      </c>
      <c r="R575" s="507" t="s">
        <v>79</v>
      </c>
      <c r="S575" s="508" t="s">
        <v>79</v>
      </c>
      <c r="T575" s="507" t="s">
        <v>79</v>
      </c>
      <c r="U575" s="151">
        <v>24</v>
      </c>
      <c r="V575" s="509">
        <v>29</v>
      </c>
    </row>
    <row r="577" spans="9:23" x14ac:dyDescent="0.25">
      <c r="I577" s="499"/>
      <c r="J577" s="499"/>
      <c r="K577" s="499"/>
      <c r="L577" s="499"/>
      <c r="M577" s="499"/>
      <c r="N577" s="499"/>
      <c r="O577" s="499"/>
      <c r="P577" s="499"/>
      <c r="Q577" s="499"/>
      <c r="R577" s="499"/>
      <c r="S577" s="499"/>
      <c r="T577" s="499"/>
      <c r="U577" s="499"/>
      <c r="V577" s="499"/>
      <c r="W577" s="499"/>
    </row>
    <row r="578" spans="9:23" ht="15.75" thickBot="1" x14ac:dyDescent="0.3"/>
    <row r="579" spans="9:23" ht="19.5" thickBot="1" x14ac:dyDescent="0.35">
      <c r="I579" s="510" t="s">
        <v>102</v>
      </c>
      <c r="J579" s="462" t="s">
        <v>43</v>
      </c>
      <c r="K579" s="456">
        <v>27</v>
      </c>
      <c r="L579" s="456" t="s">
        <v>44</v>
      </c>
      <c r="M579" s="456">
        <v>151</v>
      </c>
      <c r="N579" s="456"/>
      <c r="O579" s="456"/>
      <c r="P579" s="456"/>
      <c r="Q579" s="456"/>
      <c r="R579" s="456"/>
      <c r="S579" s="456"/>
      <c r="T579" s="601" t="s">
        <v>883</v>
      </c>
      <c r="U579" s="608"/>
      <c r="V579" s="463">
        <v>80730</v>
      </c>
    </row>
    <row r="580" spans="9:23" ht="19.5" thickBot="1" x14ac:dyDescent="0.35">
      <c r="I580" s="511" t="s">
        <v>275</v>
      </c>
      <c r="J580" s="28"/>
      <c r="K580" s="29"/>
      <c r="L580" s="29"/>
      <c r="M580" s="339" t="s">
        <v>47</v>
      </c>
      <c r="N580" s="339"/>
      <c r="O580" s="339"/>
      <c r="P580" s="29"/>
      <c r="Q580" s="29"/>
      <c r="R580" s="29"/>
      <c r="S580" s="340"/>
      <c r="T580" s="29"/>
      <c r="U580" s="29"/>
      <c r="V580" s="30"/>
    </row>
    <row r="581" spans="9:23" ht="18.75" x14ac:dyDescent="0.3">
      <c r="I581" s="532"/>
      <c r="J581" s="459" t="s">
        <v>48</v>
      </c>
      <c r="K581" s="352"/>
      <c r="L581" s="352"/>
      <c r="M581" s="345">
        <v>5</v>
      </c>
      <c r="N581" s="345">
        <v>5</v>
      </c>
      <c r="O581" s="346">
        <v>4</v>
      </c>
      <c r="P581" s="346">
        <v>4</v>
      </c>
      <c r="Q581" s="347">
        <v>3</v>
      </c>
      <c r="R581" s="347">
        <v>3</v>
      </c>
      <c r="S581" s="348">
        <v>2</v>
      </c>
      <c r="T581" s="348">
        <v>2</v>
      </c>
      <c r="U581" s="349">
        <v>1</v>
      </c>
      <c r="V581" s="350">
        <v>1</v>
      </c>
    </row>
    <row r="582" spans="9:23" ht="18.75" x14ac:dyDescent="0.25">
      <c r="I582" s="532"/>
      <c r="J582" s="461" t="s">
        <v>54</v>
      </c>
      <c r="K582" s="352"/>
      <c r="L582" s="45" t="s">
        <v>55</v>
      </c>
      <c r="M582" s="45" t="s">
        <v>56</v>
      </c>
      <c r="N582" s="45" t="s">
        <v>57</v>
      </c>
      <c r="O582" s="46" t="s">
        <v>56</v>
      </c>
      <c r="P582" s="46" t="s">
        <v>57</v>
      </c>
      <c r="Q582" s="47" t="s">
        <v>56</v>
      </c>
      <c r="R582" s="48" t="s">
        <v>57</v>
      </c>
      <c r="S582" s="49" t="s">
        <v>56</v>
      </c>
      <c r="T582" s="50" t="s">
        <v>57</v>
      </c>
      <c r="U582" s="39" t="s">
        <v>56</v>
      </c>
      <c r="V582" s="148" t="s">
        <v>57</v>
      </c>
    </row>
    <row r="583" spans="9:23" ht="15.75" x14ac:dyDescent="0.25">
      <c r="I583" s="532"/>
      <c r="J583" s="54" t="s">
        <v>61</v>
      </c>
      <c r="K583" s="45" t="s">
        <v>62</v>
      </c>
      <c r="L583" s="468">
        <v>1.8704323052149139E-3</v>
      </c>
      <c r="M583" s="45">
        <v>1</v>
      </c>
      <c r="N583" s="45">
        <v>1</v>
      </c>
      <c r="O583" s="46">
        <v>0</v>
      </c>
      <c r="P583" s="46">
        <v>0</v>
      </c>
      <c r="Q583" s="47">
        <v>0</v>
      </c>
      <c r="R583" s="47">
        <v>9</v>
      </c>
      <c r="S583" s="49">
        <v>15</v>
      </c>
      <c r="T583" s="49">
        <v>41</v>
      </c>
      <c r="U583" s="39">
        <v>54</v>
      </c>
      <c r="V583" s="148">
        <v>79</v>
      </c>
    </row>
    <row r="584" spans="9:23" ht="15.75" x14ac:dyDescent="0.25">
      <c r="I584" s="532"/>
      <c r="J584" s="84" t="s">
        <v>61</v>
      </c>
      <c r="K584" s="46" t="s">
        <v>62</v>
      </c>
      <c r="L584" s="478">
        <v>0.19884801189149015</v>
      </c>
      <c r="M584" s="64" t="s">
        <v>79</v>
      </c>
      <c r="N584" s="64" t="s">
        <v>79</v>
      </c>
      <c r="O584" s="46">
        <v>1</v>
      </c>
      <c r="P584" s="46">
        <v>3</v>
      </c>
      <c r="Q584" s="47">
        <v>0</v>
      </c>
      <c r="R584" s="47">
        <v>12</v>
      </c>
      <c r="S584" s="49">
        <v>11</v>
      </c>
      <c r="T584" s="49">
        <v>49</v>
      </c>
      <c r="U584" s="39">
        <v>28</v>
      </c>
      <c r="V584" s="148">
        <v>88</v>
      </c>
    </row>
    <row r="585" spans="9:23" ht="16.5" thickBot="1" x14ac:dyDescent="0.3">
      <c r="I585" s="532"/>
      <c r="J585" s="480" t="s">
        <v>61</v>
      </c>
      <c r="K585" s="358" t="s">
        <v>62</v>
      </c>
      <c r="L585" s="479">
        <v>1</v>
      </c>
      <c r="M585" s="357" t="s">
        <v>79</v>
      </c>
      <c r="N585" s="357" t="s">
        <v>79</v>
      </c>
      <c r="O585" s="357" t="s">
        <v>79</v>
      </c>
      <c r="P585" s="357" t="s">
        <v>79</v>
      </c>
      <c r="Q585" s="358">
        <v>3</v>
      </c>
      <c r="R585" s="358">
        <v>13</v>
      </c>
      <c r="S585" s="359">
        <v>7</v>
      </c>
      <c r="T585" s="359">
        <v>52</v>
      </c>
      <c r="U585" s="360">
        <v>22</v>
      </c>
      <c r="V585" s="361">
        <v>92</v>
      </c>
    </row>
    <row r="586" spans="9:23" ht="19.5" thickBot="1" x14ac:dyDescent="0.35">
      <c r="I586" s="532"/>
      <c r="J586" s="185"/>
      <c r="K586" s="186"/>
      <c r="L586" s="186"/>
      <c r="M586" s="364" t="s">
        <v>863</v>
      </c>
      <c r="N586" s="364"/>
      <c r="O586" s="364"/>
      <c r="P586" s="186"/>
      <c r="Q586" s="186"/>
      <c r="R586" s="186"/>
      <c r="S586" s="186"/>
      <c r="T586" s="186"/>
      <c r="U586" s="186"/>
      <c r="V586" s="187"/>
    </row>
    <row r="587" spans="9:23" ht="18.75" x14ac:dyDescent="0.3">
      <c r="I587" s="532"/>
      <c r="J587" s="476" t="s">
        <v>48</v>
      </c>
      <c r="K587" s="82"/>
      <c r="L587" s="82"/>
      <c r="M587" s="370">
        <v>5</v>
      </c>
      <c r="N587" s="370">
        <v>5</v>
      </c>
      <c r="O587" s="346">
        <v>4</v>
      </c>
      <c r="P587" s="346">
        <v>4</v>
      </c>
      <c r="Q587" s="347">
        <v>3</v>
      </c>
      <c r="R587" s="347">
        <v>3</v>
      </c>
      <c r="S587" s="348">
        <v>2</v>
      </c>
      <c r="T587" s="348">
        <v>2</v>
      </c>
      <c r="U587" s="349">
        <v>1</v>
      </c>
      <c r="V587" s="350">
        <v>1</v>
      </c>
    </row>
    <row r="588" spans="9:23" ht="18.75" x14ac:dyDescent="0.25">
      <c r="I588" s="532"/>
      <c r="J588" s="477" t="s">
        <v>54</v>
      </c>
      <c r="K588" s="82"/>
      <c r="L588" s="46" t="s">
        <v>55</v>
      </c>
      <c r="M588" s="64" t="s">
        <v>56</v>
      </c>
      <c r="N588" s="64" t="s">
        <v>57</v>
      </c>
      <c r="O588" s="46" t="s">
        <v>56</v>
      </c>
      <c r="P588" s="46" t="s">
        <v>57</v>
      </c>
      <c r="Q588" s="47" t="s">
        <v>56</v>
      </c>
      <c r="R588" s="48" t="s">
        <v>57</v>
      </c>
      <c r="S588" s="49" t="s">
        <v>56</v>
      </c>
      <c r="T588" s="50" t="s">
        <v>57</v>
      </c>
      <c r="U588" s="39" t="s">
        <v>56</v>
      </c>
      <c r="V588" s="148" t="s">
        <v>57</v>
      </c>
    </row>
    <row r="589" spans="9:23" ht="15.75" x14ac:dyDescent="0.25">
      <c r="I589" s="532"/>
      <c r="J589" s="84" t="s">
        <v>83</v>
      </c>
      <c r="K589" s="46" t="s">
        <v>62</v>
      </c>
      <c r="L589" s="478">
        <v>4.3019943019943017E-2</v>
      </c>
      <c r="M589" s="64" t="s">
        <v>79</v>
      </c>
      <c r="N589" s="64" t="s">
        <v>79</v>
      </c>
      <c r="O589" s="46">
        <v>1</v>
      </c>
      <c r="P589" s="46">
        <v>1</v>
      </c>
      <c r="Q589" s="47">
        <v>0</v>
      </c>
      <c r="R589" s="47">
        <v>6</v>
      </c>
      <c r="S589" s="49">
        <v>9</v>
      </c>
      <c r="T589" s="49">
        <v>37</v>
      </c>
      <c r="U589" s="39">
        <v>30</v>
      </c>
      <c r="V589" s="148">
        <v>76</v>
      </c>
    </row>
    <row r="590" spans="9:23" ht="16.5" thickBot="1" x14ac:dyDescent="0.3">
      <c r="I590" s="532"/>
      <c r="J590" s="480" t="s">
        <v>83</v>
      </c>
      <c r="K590" s="358" t="s">
        <v>62</v>
      </c>
      <c r="L590" s="481">
        <v>1</v>
      </c>
      <c r="M590" s="357" t="s">
        <v>79</v>
      </c>
      <c r="N590" s="357" t="s">
        <v>79</v>
      </c>
      <c r="O590" s="357" t="s">
        <v>79</v>
      </c>
      <c r="P590" s="357" t="s">
        <v>79</v>
      </c>
      <c r="Q590" s="473">
        <v>1</v>
      </c>
      <c r="R590" s="473">
        <v>10</v>
      </c>
      <c r="S590" s="359">
        <v>7</v>
      </c>
      <c r="T590" s="359">
        <v>42</v>
      </c>
      <c r="U590" s="360">
        <v>22</v>
      </c>
      <c r="V590" s="361">
        <v>80</v>
      </c>
    </row>
    <row r="591" spans="9:23" ht="19.5" thickBot="1" x14ac:dyDescent="0.35">
      <c r="I591" s="532"/>
      <c r="J591" s="191"/>
      <c r="K591" s="383"/>
      <c r="L591" s="383"/>
      <c r="M591" s="384" t="s">
        <v>85</v>
      </c>
      <c r="N591" s="384"/>
      <c r="O591" s="384"/>
      <c r="P591" s="192"/>
      <c r="Q591" s="192"/>
      <c r="R591" s="192"/>
      <c r="S591" s="192"/>
      <c r="T591" s="192"/>
      <c r="U591" s="192"/>
      <c r="V591" s="193"/>
    </row>
    <row r="592" spans="9:23" ht="18.75" x14ac:dyDescent="0.3">
      <c r="I592" s="532"/>
      <c r="J592" s="482" t="s">
        <v>48</v>
      </c>
      <c r="K592" s="102"/>
      <c r="L592" s="102"/>
      <c r="M592" s="370">
        <v>5</v>
      </c>
      <c r="N592" s="370">
        <v>5</v>
      </c>
      <c r="O592" s="370">
        <v>4</v>
      </c>
      <c r="P592" s="370">
        <v>4</v>
      </c>
      <c r="Q592" s="347">
        <v>3</v>
      </c>
      <c r="R592" s="347">
        <v>3</v>
      </c>
      <c r="S592" s="348">
        <v>2</v>
      </c>
      <c r="T592" s="348">
        <v>2</v>
      </c>
      <c r="U592" s="349">
        <v>1</v>
      </c>
      <c r="V592" s="350">
        <v>1</v>
      </c>
    </row>
    <row r="593" spans="9:23" ht="18.75" x14ac:dyDescent="0.25">
      <c r="I593" s="532"/>
      <c r="J593" s="483" t="s">
        <v>54</v>
      </c>
      <c r="K593" s="102"/>
      <c r="L593" s="48" t="s">
        <v>55</v>
      </c>
      <c r="M593" s="64" t="s">
        <v>56</v>
      </c>
      <c r="N593" s="64" t="s">
        <v>57</v>
      </c>
      <c r="O593" s="64" t="s">
        <v>56</v>
      </c>
      <c r="P593" s="64" t="s">
        <v>57</v>
      </c>
      <c r="Q593" s="47" t="s">
        <v>56</v>
      </c>
      <c r="R593" s="48" t="s">
        <v>57</v>
      </c>
      <c r="S593" s="49" t="s">
        <v>56</v>
      </c>
      <c r="T593" s="50" t="s">
        <v>57</v>
      </c>
      <c r="U593" s="39" t="s">
        <v>56</v>
      </c>
      <c r="V593" s="148" t="s">
        <v>57</v>
      </c>
    </row>
    <row r="594" spans="9:23" ht="15.75" x14ac:dyDescent="0.25">
      <c r="I594" s="532"/>
      <c r="J594" s="106" t="s">
        <v>88</v>
      </c>
      <c r="K594" s="48" t="s">
        <v>62</v>
      </c>
      <c r="L594" s="484">
        <v>0.46940170940170939</v>
      </c>
      <c r="M594" s="64" t="s">
        <v>79</v>
      </c>
      <c r="N594" s="64" t="s">
        <v>79</v>
      </c>
      <c r="O594" s="64" t="s">
        <v>79</v>
      </c>
      <c r="P594" s="64" t="s">
        <v>79</v>
      </c>
      <c r="Q594" s="47">
        <v>1</v>
      </c>
      <c r="R594" s="47">
        <v>5</v>
      </c>
      <c r="S594" s="49">
        <v>4</v>
      </c>
      <c r="T594" s="49">
        <v>20</v>
      </c>
      <c r="U594" s="39">
        <v>39</v>
      </c>
      <c r="V594" s="148">
        <v>68</v>
      </c>
    </row>
    <row r="595" spans="9:23" ht="16.5" thickBot="1" x14ac:dyDescent="0.3">
      <c r="I595" s="532"/>
      <c r="J595" s="485" t="s">
        <v>88</v>
      </c>
      <c r="K595" s="359" t="s">
        <v>62</v>
      </c>
      <c r="L595" s="486">
        <v>1</v>
      </c>
      <c r="M595" s="357" t="s">
        <v>79</v>
      </c>
      <c r="N595" s="357" t="s">
        <v>79</v>
      </c>
      <c r="O595" s="357" t="s">
        <v>79</v>
      </c>
      <c r="P595" s="357" t="s">
        <v>79</v>
      </c>
      <c r="Q595" s="357" t="s">
        <v>79</v>
      </c>
      <c r="R595" s="357" t="s">
        <v>79</v>
      </c>
      <c r="S595" s="359">
        <v>10</v>
      </c>
      <c r="T595" s="359">
        <v>24</v>
      </c>
      <c r="U595" s="360">
        <v>35</v>
      </c>
      <c r="V595" s="361">
        <v>66</v>
      </c>
    </row>
    <row r="596" spans="9:23" ht="19.5" thickBot="1" x14ac:dyDescent="0.35">
      <c r="I596" s="532"/>
      <c r="J596" s="200"/>
      <c r="K596" s="201"/>
      <c r="L596" s="201"/>
      <c r="M596" s="388" t="s">
        <v>92</v>
      </c>
      <c r="N596" s="388"/>
      <c r="O596" s="388"/>
      <c r="P596" s="201"/>
      <c r="Q596" s="201"/>
      <c r="R596" s="201"/>
      <c r="S596" s="201"/>
      <c r="T596" s="201"/>
      <c r="U596" s="201"/>
      <c r="V596" s="202"/>
    </row>
    <row r="597" spans="9:23" ht="18.75" x14ac:dyDescent="0.3">
      <c r="I597" s="532"/>
      <c r="J597" s="487" t="s">
        <v>48</v>
      </c>
      <c r="K597" s="134"/>
      <c r="L597" s="134"/>
      <c r="M597" s="370">
        <v>5</v>
      </c>
      <c r="N597" s="370">
        <v>5</v>
      </c>
      <c r="O597" s="370">
        <v>4</v>
      </c>
      <c r="P597" s="370">
        <v>4</v>
      </c>
      <c r="Q597" s="370">
        <v>3</v>
      </c>
      <c r="R597" s="370">
        <v>3</v>
      </c>
      <c r="S597" s="348">
        <v>2</v>
      </c>
      <c r="T597" s="348">
        <v>2</v>
      </c>
      <c r="U597" s="349">
        <v>1</v>
      </c>
      <c r="V597" s="350">
        <v>1</v>
      </c>
    </row>
    <row r="598" spans="9:23" ht="18.75" x14ac:dyDescent="0.25">
      <c r="I598" s="532"/>
      <c r="J598" s="488" t="s">
        <v>54</v>
      </c>
      <c r="K598" s="134"/>
      <c r="L598" s="49" t="s">
        <v>55</v>
      </c>
      <c r="M598" s="64" t="s">
        <v>56</v>
      </c>
      <c r="N598" s="64" t="s">
        <v>57</v>
      </c>
      <c r="O598" s="64" t="s">
        <v>56</v>
      </c>
      <c r="P598" s="64" t="s">
        <v>57</v>
      </c>
      <c r="Q598" s="63" t="s">
        <v>56</v>
      </c>
      <c r="R598" s="64" t="s">
        <v>57</v>
      </c>
      <c r="S598" s="49" t="s">
        <v>56</v>
      </c>
      <c r="T598" s="50" t="s">
        <v>57</v>
      </c>
      <c r="U598" s="39" t="s">
        <v>56</v>
      </c>
      <c r="V598" s="148" t="s">
        <v>57</v>
      </c>
    </row>
    <row r="599" spans="9:23" ht="16.5" thickBot="1" x14ac:dyDescent="0.3">
      <c r="I599" s="532"/>
      <c r="J599" s="485" t="s">
        <v>98</v>
      </c>
      <c r="K599" s="359" t="s">
        <v>62</v>
      </c>
      <c r="L599" s="486">
        <v>1</v>
      </c>
      <c r="M599" s="357" t="s">
        <v>79</v>
      </c>
      <c r="N599" s="357" t="s">
        <v>79</v>
      </c>
      <c r="O599" s="357" t="s">
        <v>79</v>
      </c>
      <c r="P599" s="357" t="s">
        <v>79</v>
      </c>
      <c r="Q599" s="356" t="s">
        <v>79</v>
      </c>
      <c r="R599" s="357" t="s">
        <v>79</v>
      </c>
      <c r="S599" s="359">
        <v>3</v>
      </c>
      <c r="T599" s="489">
        <v>9</v>
      </c>
      <c r="U599" s="360">
        <v>36</v>
      </c>
      <c r="V599" s="361">
        <v>53</v>
      </c>
    </row>
    <row r="600" spans="9:23" ht="19.5" thickBot="1" x14ac:dyDescent="0.35">
      <c r="I600" s="532"/>
      <c r="J600" s="446"/>
      <c r="K600" s="490"/>
      <c r="L600" s="491"/>
      <c r="M600" s="492" t="s">
        <v>871</v>
      </c>
      <c r="N600" s="492"/>
      <c r="O600" s="492"/>
      <c r="P600" s="490"/>
      <c r="Q600" s="490"/>
      <c r="R600" s="491"/>
      <c r="S600" s="490"/>
      <c r="T600" s="490"/>
      <c r="U600" s="490"/>
      <c r="V600" s="493"/>
    </row>
    <row r="601" spans="9:23" ht="15.75" x14ac:dyDescent="0.25">
      <c r="I601" s="532"/>
      <c r="J601" s="502" t="s">
        <v>48</v>
      </c>
      <c r="K601" s="503"/>
      <c r="L601" s="503"/>
      <c r="M601" s="504">
        <v>5</v>
      </c>
      <c r="N601" s="504">
        <v>5</v>
      </c>
      <c r="O601" s="504">
        <v>4</v>
      </c>
      <c r="P601" s="504">
        <v>4</v>
      </c>
      <c r="Q601" s="504">
        <v>3</v>
      </c>
      <c r="R601" s="504">
        <v>3</v>
      </c>
      <c r="S601" s="504">
        <v>2</v>
      </c>
      <c r="T601" s="504">
        <v>2</v>
      </c>
      <c r="U601" s="503">
        <v>1</v>
      </c>
      <c r="V601" s="505">
        <v>1</v>
      </c>
    </row>
    <row r="602" spans="9:23" ht="15.75" x14ac:dyDescent="0.25">
      <c r="I602" s="532"/>
      <c r="J602" s="494" t="s">
        <v>54</v>
      </c>
      <c r="K602" s="414"/>
      <c r="L602" s="414" t="s">
        <v>55</v>
      </c>
      <c r="M602" s="413" t="s">
        <v>56</v>
      </c>
      <c r="N602" s="413" t="s">
        <v>57</v>
      </c>
      <c r="O602" s="413" t="s">
        <v>56</v>
      </c>
      <c r="P602" s="413" t="s">
        <v>57</v>
      </c>
      <c r="Q602" s="413" t="s">
        <v>56</v>
      </c>
      <c r="R602" s="413" t="s">
        <v>57</v>
      </c>
      <c r="S602" s="413" t="s">
        <v>56</v>
      </c>
      <c r="T602" s="413" t="s">
        <v>57</v>
      </c>
      <c r="U602" s="414" t="s">
        <v>56</v>
      </c>
      <c r="V602" s="415" t="s">
        <v>57</v>
      </c>
    </row>
    <row r="603" spans="9:23" ht="16.5" thickBot="1" x14ac:dyDescent="0.3">
      <c r="I603" s="532"/>
      <c r="J603" s="150" t="s">
        <v>101</v>
      </c>
      <c r="K603" s="151"/>
      <c r="L603" s="506">
        <v>1</v>
      </c>
      <c r="M603" s="507" t="s">
        <v>79</v>
      </c>
      <c r="N603" s="507" t="s">
        <v>79</v>
      </c>
      <c r="O603" s="507" t="s">
        <v>79</v>
      </c>
      <c r="P603" s="507" t="s">
        <v>79</v>
      </c>
      <c r="Q603" s="508" t="s">
        <v>79</v>
      </c>
      <c r="R603" s="507" t="s">
        <v>79</v>
      </c>
      <c r="S603" s="508" t="s">
        <v>79</v>
      </c>
      <c r="T603" s="507" t="s">
        <v>79</v>
      </c>
      <c r="U603" s="151">
        <v>26</v>
      </c>
      <c r="V603" s="509">
        <v>32</v>
      </c>
    </row>
    <row r="604" spans="9:23" ht="15.75" x14ac:dyDescent="0.25">
      <c r="I604" s="532"/>
      <c r="J604" s="532"/>
      <c r="K604" s="532"/>
      <c r="L604" s="532"/>
      <c r="M604" s="532"/>
      <c r="N604" s="532"/>
      <c r="O604" s="532"/>
      <c r="P604" s="532"/>
      <c r="Q604" s="532"/>
      <c r="R604" s="532"/>
      <c r="S604" s="532"/>
      <c r="T604" s="532"/>
      <c r="U604" s="532"/>
      <c r="V604" s="532"/>
      <c r="W604" s="532"/>
    </row>
    <row r="605" spans="9:23" x14ac:dyDescent="0.25">
      <c r="I605" s="499"/>
      <c r="J605" s="499"/>
      <c r="K605" s="499"/>
      <c r="L605" s="499"/>
      <c r="M605" s="499"/>
      <c r="N605" s="499"/>
      <c r="O605" s="499"/>
      <c r="P605" s="499"/>
      <c r="Q605" s="499"/>
      <c r="R605" s="499"/>
      <c r="S605" s="499"/>
      <c r="T605" s="499"/>
      <c r="U605" s="499"/>
      <c r="V605" s="499"/>
      <c r="W605" s="499"/>
    </row>
    <row r="606" spans="9:23" ht="15.75" thickBot="1" x14ac:dyDescent="0.3"/>
    <row r="607" spans="9:23" ht="19.5" thickBot="1" x14ac:dyDescent="0.35">
      <c r="I607" s="510" t="s">
        <v>102</v>
      </c>
      <c r="J607" s="525" t="s">
        <v>43</v>
      </c>
      <c r="K607" s="526">
        <v>28</v>
      </c>
      <c r="L607" s="526" t="s">
        <v>44</v>
      </c>
      <c r="M607" s="526">
        <v>169</v>
      </c>
      <c r="N607" s="533"/>
      <c r="O607" s="533"/>
      <c r="P607" s="533"/>
      <c r="Q607" s="533"/>
      <c r="R607" s="533"/>
      <c r="S607" s="533"/>
      <c r="T607" s="603" t="s">
        <v>883</v>
      </c>
      <c r="U607" s="605"/>
      <c r="V607" s="528">
        <v>98280.000000000015</v>
      </c>
    </row>
    <row r="608" spans="9:23" ht="19.5" thickBot="1" x14ac:dyDescent="0.35">
      <c r="I608" s="511" t="s">
        <v>276</v>
      </c>
      <c r="J608" s="28"/>
      <c r="K608" s="29"/>
      <c r="L608" s="29"/>
      <c r="M608" s="339" t="s">
        <v>47</v>
      </c>
      <c r="N608" s="339"/>
      <c r="O608" s="339"/>
      <c r="P608" s="29"/>
      <c r="Q608" s="29"/>
      <c r="R608" s="29"/>
      <c r="S608" s="340"/>
      <c r="T608" s="29"/>
      <c r="U608" s="29"/>
      <c r="V608" s="30"/>
    </row>
    <row r="609" spans="9:22" ht="18.75" x14ac:dyDescent="0.3">
      <c r="I609" s="531"/>
      <c r="J609" s="459" t="s">
        <v>48</v>
      </c>
      <c r="K609" s="352"/>
      <c r="L609" s="352"/>
      <c r="M609" s="345">
        <v>5</v>
      </c>
      <c r="N609" s="345">
        <v>5</v>
      </c>
      <c r="O609" s="346">
        <v>4</v>
      </c>
      <c r="P609" s="346">
        <v>4</v>
      </c>
      <c r="Q609" s="347">
        <v>3</v>
      </c>
      <c r="R609" s="347">
        <v>3</v>
      </c>
      <c r="S609" s="348">
        <v>2</v>
      </c>
      <c r="T609" s="348">
        <v>2</v>
      </c>
      <c r="U609" s="349">
        <v>1</v>
      </c>
      <c r="V609" s="350">
        <v>1</v>
      </c>
    </row>
    <row r="610" spans="9:22" ht="18.75" x14ac:dyDescent="0.25">
      <c r="I610" s="531"/>
      <c r="J610" s="461" t="s">
        <v>54</v>
      </c>
      <c r="K610" s="352"/>
      <c r="L610" s="45" t="s">
        <v>55</v>
      </c>
      <c r="M610" s="45" t="s">
        <v>56</v>
      </c>
      <c r="N610" s="45" t="s">
        <v>57</v>
      </c>
      <c r="O610" s="46" t="s">
        <v>56</v>
      </c>
      <c r="P610" s="46" t="s">
        <v>57</v>
      </c>
      <c r="Q610" s="47" t="s">
        <v>56</v>
      </c>
      <c r="R610" s="48" t="s">
        <v>57</v>
      </c>
      <c r="S610" s="49" t="s">
        <v>56</v>
      </c>
      <c r="T610" s="50" t="s">
        <v>57</v>
      </c>
      <c r="U610" s="39" t="s">
        <v>56</v>
      </c>
      <c r="V610" s="148" t="s">
        <v>57</v>
      </c>
    </row>
    <row r="611" spans="9:22" ht="15.75" x14ac:dyDescent="0.25">
      <c r="I611" s="531"/>
      <c r="J611" s="54" t="s">
        <v>61</v>
      </c>
      <c r="K611" s="45" t="s">
        <v>62</v>
      </c>
      <c r="L611" s="468">
        <v>1.7195767195767194E-3</v>
      </c>
      <c r="M611" s="45">
        <v>1</v>
      </c>
      <c r="N611" s="45">
        <v>1</v>
      </c>
      <c r="O611" s="46">
        <v>0</v>
      </c>
      <c r="P611" s="46">
        <v>0</v>
      </c>
      <c r="Q611" s="47">
        <v>0</v>
      </c>
      <c r="R611" s="47">
        <v>13</v>
      </c>
      <c r="S611" s="49">
        <v>21</v>
      </c>
      <c r="T611" s="49">
        <v>50</v>
      </c>
      <c r="U611" s="39">
        <v>38</v>
      </c>
      <c r="V611" s="148">
        <v>89</v>
      </c>
    </row>
    <row r="612" spans="9:22" ht="15.75" x14ac:dyDescent="0.25">
      <c r="I612" s="531"/>
      <c r="J612" s="84" t="s">
        <v>61</v>
      </c>
      <c r="K612" s="46" t="s">
        <v>62</v>
      </c>
      <c r="L612" s="478">
        <v>0.18984533984533983</v>
      </c>
      <c r="M612" s="64" t="s">
        <v>79</v>
      </c>
      <c r="N612" s="64" t="s">
        <v>79</v>
      </c>
      <c r="O612" s="46">
        <v>1</v>
      </c>
      <c r="P612" s="46">
        <v>3</v>
      </c>
      <c r="Q612" s="47">
        <v>0</v>
      </c>
      <c r="R612" s="47">
        <v>13</v>
      </c>
      <c r="S612" s="49">
        <v>12</v>
      </c>
      <c r="T612" s="49">
        <v>52</v>
      </c>
      <c r="U612" s="39">
        <v>31</v>
      </c>
      <c r="V612" s="148">
        <v>95</v>
      </c>
    </row>
    <row r="613" spans="9:22" ht="16.5" thickBot="1" x14ac:dyDescent="0.3">
      <c r="I613" s="531"/>
      <c r="J613" s="480" t="s">
        <v>61</v>
      </c>
      <c r="K613" s="358" t="s">
        <v>62</v>
      </c>
      <c r="L613" s="479">
        <v>0.99999999999999989</v>
      </c>
      <c r="M613" s="357" t="s">
        <v>79</v>
      </c>
      <c r="N613" s="357" t="s">
        <v>79</v>
      </c>
      <c r="O613" s="357" t="s">
        <v>79</v>
      </c>
      <c r="P613" s="357" t="s">
        <v>79</v>
      </c>
      <c r="Q613" s="358">
        <v>3</v>
      </c>
      <c r="R613" s="358">
        <v>15</v>
      </c>
      <c r="S613" s="359">
        <v>12</v>
      </c>
      <c r="T613" s="359">
        <v>54</v>
      </c>
      <c r="U613" s="360">
        <v>18</v>
      </c>
      <c r="V613" s="361">
        <v>94</v>
      </c>
    </row>
    <row r="614" spans="9:22" ht="19.5" thickBot="1" x14ac:dyDescent="0.35">
      <c r="I614" s="531"/>
      <c r="J614" s="185"/>
      <c r="K614" s="186"/>
      <c r="L614" s="186"/>
      <c r="M614" s="364" t="s">
        <v>863</v>
      </c>
      <c r="N614" s="364"/>
      <c r="O614" s="364"/>
      <c r="P614" s="186"/>
      <c r="Q614" s="186"/>
      <c r="R614" s="186"/>
      <c r="S614" s="186"/>
      <c r="T614" s="186"/>
      <c r="U614" s="186"/>
      <c r="V614" s="187"/>
    </row>
    <row r="615" spans="9:22" ht="18.75" x14ac:dyDescent="0.3">
      <c r="I615" s="531"/>
      <c r="J615" s="476" t="s">
        <v>48</v>
      </c>
      <c r="K615" s="82"/>
      <c r="L615" s="82"/>
      <c r="M615" s="370">
        <v>5</v>
      </c>
      <c r="N615" s="370">
        <v>5</v>
      </c>
      <c r="O615" s="346">
        <v>4</v>
      </c>
      <c r="P615" s="346">
        <v>4</v>
      </c>
      <c r="Q615" s="347">
        <v>3</v>
      </c>
      <c r="R615" s="347">
        <v>3</v>
      </c>
      <c r="S615" s="348">
        <v>2</v>
      </c>
      <c r="T615" s="348">
        <v>2</v>
      </c>
      <c r="U615" s="349">
        <v>1</v>
      </c>
      <c r="V615" s="350">
        <v>1</v>
      </c>
    </row>
    <row r="616" spans="9:22" ht="18.75" x14ac:dyDescent="0.25">
      <c r="I616" s="531"/>
      <c r="J616" s="477" t="s">
        <v>54</v>
      </c>
      <c r="K616" s="82"/>
      <c r="L616" s="46" t="s">
        <v>55</v>
      </c>
      <c r="M616" s="64" t="s">
        <v>56</v>
      </c>
      <c r="N616" s="64" t="s">
        <v>57</v>
      </c>
      <c r="O616" s="46" t="s">
        <v>56</v>
      </c>
      <c r="P616" s="46" t="s">
        <v>57</v>
      </c>
      <c r="Q616" s="47" t="s">
        <v>56</v>
      </c>
      <c r="R616" s="48" t="s">
        <v>57</v>
      </c>
      <c r="S616" s="49" t="s">
        <v>56</v>
      </c>
      <c r="T616" s="50" t="s">
        <v>57</v>
      </c>
      <c r="U616" s="39" t="s">
        <v>56</v>
      </c>
      <c r="V616" s="148" t="s">
        <v>57</v>
      </c>
    </row>
    <row r="617" spans="9:22" ht="15.75" x14ac:dyDescent="0.25">
      <c r="I617" s="531"/>
      <c r="J617" s="84" t="s">
        <v>83</v>
      </c>
      <c r="K617" s="46" t="s">
        <v>62</v>
      </c>
      <c r="L617" s="478">
        <v>4.1269841269841269E-2</v>
      </c>
      <c r="M617" s="64" t="s">
        <v>79</v>
      </c>
      <c r="N617" s="64" t="s">
        <v>79</v>
      </c>
      <c r="O617" s="46">
        <v>1</v>
      </c>
      <c r="P617" s="46">
        <v>1</v>
      </c>
      <c r="Q617" s="47">
        <v>0</v>
      </c>
      <c r="R617" s="47">
        <v>8</v>
      </c>
      <c r="S617" s="49">
        <v>10</v>
      </c>
      <c r="T617" s="49">
        <v>41</v>
      </c>
      <c r="U617" s="39">
        <v>43</v>
      </c>
      <c r="V617" s="148">
        <v>86</v>
      </c>
    </row>
    <row r="618" spans="9:22" ht="16.5" thickBot="1" x14ac:dyDescent="0.3">
      <c r="I618" s="531"/>
      <c r="J618" s="480" t="s">
        <v>83</v>
      </c>
      <c r="K618" s="358" t="s">
        <v>62</v>
      </c>
      <c r="L618" s="481">
        <v>1</v>
      </c>
      <c r="M618" s="357" t="s">
        <v>79</v>
      </c>
      <c r="N618" s="357" t="s">
        <v>79</v>
      </c>
      <c r="O618" s="357" t="s">
        <v>79</v>
      </c>
      <c r="P618" s="357" t="s">
        <v>79</v>
      </c>
      <c r="Q618" s="473">
        <v>1</v>
      </c>
      <c r="R618" s="473">
        <v>11</v>
      </c>
      <c r="S618" s="359">
        <v>8</v>
      </c>
      <c r="T618" s="359">
        <v>45</v>
      </c>
      <c r="U618" s="360">
        <v>25</v>
      </c>
      <c r="V618" s="361">
        <v>88</v>
      </c>
    </row>
    <row r="619" spans="9:22" ht="19.5" thickBot="1" x14ac:dyDescent="0.35">
      <c r="I619" s="531"/>
      <c r="J619" s="191"/>
      <c r="K619" s="383"/>
      <c r="L619" s="383"/>
      <c r="M619" s="384" t="s">
        <v>85</v>
      </c>
      <c r="N619" s="384"/>
      <c r="O619" s="384"/>
      <c r="P619" s="192"/>
      <c r="Q619" s="192"/>
      <c r="R619" s="192"/>
      <c r="S619" s="192"/>
      <c r="T619" s="192"/>
      <c r="U619" s="192"/>
      <c r="V619" s="193"/>
    </row>
    <row r="620" spans="9:22" ht="18.75" x14ac:dyDescent="0.3">
      <c r="I620" s="531"/>
      <c r="J620" s="482" t="s">
        <v>48</v>
      </c>
      <c r="K620" s="102"/>
      <c r="L620" s="102"/>
      <c r="M620" s="370">
        <v>5</v>
      </c>
      <c r="N620" s="370">
        <v>5</v>
      </c>
      <c r="O620" s="370">
        <v>4</v>
      </c>
      <c r="P620" s="370">
        <v>4</v>
      </c>
      <c r="Q620" s="347">
        <v>3</v>
      </c>
      <c r="R620" s="347">
        <v>3</v>
      </c>
      <c r="S620" s="348">
        <v>2</v>
      </c>
      <c r="T620" s="348">
        <v>2</v>
      </c>
      <c r="U620" s="349">
        <v>1</v>
      </c>
      <c r="V620" s="350">
        <v>1</v>
      </c>
    </row>
    <row r="621" spans="9:22" ht="18.75" x14ac:dyDescent="0.25">
      <c r="I621" s="531"/>
      <c r="J621" s="483" t="s">
        <v>54</v>
      </c>
      <c r="K621" s="102"/>
      <c r="L621" s="48" t="s">
        <v>55</v>
      </c>
      <c r="M621" s="64" t="s">
        <v>56</v>
      </c>
      <c r="N621" s="64" t="s">
        <v>57</v>
      </c>
      <c r="O621" s="64" t="s">
        <v>56</v>
      </c>
      <c r="P621" s="64" t="s">
        <v>57</v>
      </c>
      <c r="Q621" s="47" t="s">
        <v>56</v>
      </c>
      <c r="R621" s="48" t="s">
        <v>57</v>
      </c>
      <c r="S621" s="49" t="s">
        <v>56</v>
      </c>
      <c r="T621" s="50" t="s">
        <v>57</v>
      </c>
      <c r="U621" s="39" t="s">
        <v>56</v>
      </c>
      <c r="V621" s="148" t="s">
        <v>57</v>
      </c>
    </row>
    <row r="622" spans="9:22" ht="15.75" x14ac:dyDescent="0.25">
      <c r="I622" s="531"/>
      <c r="J622" s="106" t="s">
        <v>88</v>
      </c>
      <c r="K622" s="48" t="s">
        <v>62</v>
      </c>
      <c r="L622" s="484">
        <v>0.46123321123321126</v>
      </c>
      <c r="M622" s="64" t="s">
        <v>79</v>
      </c>
      <c r="N622" s="64" t="s">
        <v>79</v>
      </c>
      <c r="O622" s="64" t="s">
        <v>79</v>
      </c>
      <c r="P622" s="64" t="s">
        <v>79</v>
      </c>
      <c r="Q622" s="47">
        <v>1</v>
      </c>
      <c r="R622" s="47">
        <v>7</v>
      </c>
      <c r="S622" s="49">
        <v>3</v>
      </c>
      <c r="T622" s="49">
        <v>25</v>
      </c>
      <c r="U622" s="39">
        <v>43</v>
      </c>
      <c r="V622" s="148">
        <v>74</v>
      </c>
    </row>
    <row r="623" spans="9:22" ht="16.5" thickBot="1" x14ac:dyDescent="0.3">
      <c r="I623" s="531"/>
      <c r="J623" s="485" t="s">
        <v>88</v>
      </c>
      <c r="K623" s="359" t="s">
        <v>62</v>
      </c>
      <c r="L623" s="486">
        <v>1</v>
      </c>
      <c r="M623" s="357" t="s">
        <v>79</v>
      </c>
      <c r="N623" s="357" t="s">
        <v>79</v>
      </c>
      <c r="O623" s="357" t="s">
        <v>79</v>
      </c>
      <c r="P623" s="357" t="s">
        <v>79</v>
      </c>
      <c r="Q623" s="357" t="s">
        <v>79</v>
      </c>
      <c r="R623" s="357" t="s">
        <v>79</v>
      </c>
      <c r="S623" s="359">
        <v>9</v>
      </c>
      <c r="T623" s="359">
        <v>25</v>
      </c>
      <c r="U623" s="360">
        <v>39</v>
      </c>
      <c r="V623" s="361">
        <v>74</v>
      </c>
    </row>
    <row r="624" spans="9:22" ht="19.5" thickBot="1" x14ac:dyDescent="0.35">
      <c r="I624" s="531"/>
      <c r="J624" s="200"/>
      <c r="K624" s="201"/>
      <c r="L624" s="201"/>
      <c r="M624" s="388" t="s">
        <v>92</v>
      </c>
      <c r="N624" s="388"/>
      <c r="O624" s="388"/>
      <c r="P624" s="201"/>
      <c r="Q624" s="201"/>
      <c r="R624" s="201"/>
      <c r="S624" s="201"/>
      <c r="T624" s="201"/>
      <c r="U624" s="201"/>
      <c r="V624" s="202"/>
    </row>
    <row r="625" spans="9:23" ht="18.75" x14ac:dyDescent="0.3">
      <c r="I625" s="531"/>
      <c r="J625" s="487" t="s">
        <v>48</v>
      </c>
      <c r="K625" s="134"/>
      <c r="L625" s="134"/>
      <c r="M625" s="370">
        <v>5</v>
      </c>
      <c r="N625" s="370">
        <v>5</v>
      </c>
      <c r="O625" s="370">
        <v>4</v>
      </c>
      <c r="P625" s="370">
        <v>4</v>
      </c>
      <c r="Q625" s="370">
        <v>3</v>
      </c>
      <c r="R625" s="370">
        <v>3</v>
      </c>
      <c r="S625" s="348">
        <v>2</v>
      </c>
      <c r="T625" s="348">
        <v>2</v>
      </c>
      <c r="U625" s="349">
        <v>1</v>
      </c>
      <c r="V625" s="350">
        <v>1</v>
      </c>
    </row>
    <row r="626" spans="9:23" ht="18.75" x14ac:dyDescent="0.25">
      <c r="I626" s="531"/>
      <c r="J626" s="488" t="s">
        <v>54</v>
      </c>
      <c r="K626" s="134"/>
      <c r="L626" s="49" t="s">
        <v>55</v>
      </c>
      <c r="M626" s="64" t="s">
        <v>56</v>
      </c>
      <c r="N626" s="64" t="s">
        <v>57</v>
      </c>
      <c r="O626" s="64" t="s">
        <v>56</v>
      </c>
      <c r="P626" s="64" t="s">
        <v>57</v>
      </c>
      <c r="Q626" s="63" t="s">
        <v>56</v>
      </c>
      <c r="R626" s="64" t="s">
        <v>57</v>
      </c>
      <c r="S626" s="49" t="s">
        <v>56</v>
      </c>
      <c r="T626" s="50" t="s">
        <v>57</v>
      </c>
      <c r="U626" s="39" t="s">
        <v>56</v>
      </c>
      <c r="V626" s="148" t="s">
        <v>57</v>
      </c>
    </row>
    <row r="627" spans="9:23" ht="16.5" thickBot="1" x14ac:dyDescent="0.3">
      <c r="I627" s="531"/>
      <c r="J627" s="485" t="s">
        <v>98</v>
      </c>
      <c r="K627" s="359" t="s">
        <v>62</v>
      </c>
      <c r="L627" s="486">
        <v>1</v>
      </c>
      <c r="M627" s="357" t="s">
        <v>79</v>
      </c>
      <c r="N627" s="357" t="s">
        <v>79</v>
      </c>
      <c r="O627" s="357" t="s">
        <v>79</v>
      </c>
      <c r="P627" s="357" t="s">
        <v>79</v>
      </c>
      <c r="Q627" s="356" t="s">
        <v>79</v>
      </c>
      <c r="R627" s="357" t="s">
        <v>79</v>
      </c>
      <c r="S627" s="359">
        <v>2</v>
      </c>
      <c r="T627" s="489">
        <v>12</v>
      </c>
      <c r="U627" s="360">
        <v>40</v>
      </c>
      <c r="V627" s="361">
        <v>59</v>
      </c>
    </row>
    <row r="628" spans="9:23" ht="19.5" thickBot="1" x14ac:dyDescent="0.35">
      <c r="I628" s="531"/>
      <c r="J628" s="446"/>
      <c r="K628" s="490"/>
      <c r="L628" s="491"/>
      <c r="M628" s="492" t="s">
        <v>871</v>
      </c>
      <c r="N628" s="492"/>
      <c r="O628" s="492"/>
      <c r="P628" s="490"/>
      <c r="Q628" s="490"/>
      <c r="R628" s="491"/>
      <c r="S628" s="490"/>
      <c r="T628" s="490"/>
      <c r="U628" s="490"/>
      <c r="V628" s="493"/>
    </row>
    <row r="629" spans="9:23" ht="15.75" x14ac:dyDescent="0.25">
      <c r="I629" s="531"/>
      <c r="J629" s="502" t="s">
        <v>48</v>
      </c>
      <c r="K629" s="503"/>
      <c r="L629" s="503"/>
      <c r="M629" s="504">
        <v>5</v>
      </c>
      <c r="N629" s="504">
        <v>5</v>
      </c>
      <c r="O629" s="504">
        <v>4</v>
      </c>
      <c r="P629" s="504">
        <v>4</v>
      </c>
      <c r="Q629" s="504">
        <v>3</v>
      </c>
      <c r="R629" s="504">
        <v>3</v>
      </c>
      <c r="S629" s="504">
        <v>2</v>
      </c>
      <c r="T629" s="504">
        <v>2</v>
      </c>
      <c r="U629" s="503">
        <v>1</v>
      </c>
      <c r="V629" s="505">
        <v>1</v>
      </c>
    </row>
    <row r="630" spans="9:23" ht="15.75" x14ac:dyDescent="0.25">
      <c r="I630" s="531"/>
      <c r="J630" s="494" t="s">
        <v>54</v>
      </c>
      <c r="K630" s="414"/>
      <c r="L630" s="414" t="s">
        <v>55</v>
      </c>
      <c r="M630" s="413" t="s">
        <v>56</v>
      </c>
      <c r="N630" s="413" t="s">
        <v>57</v>
      </c>
      <c r="O630" s="413" t="s">
        <v>56</v>
      </c>
      <c r="P630" s="413" t="s">
        <v>57</v>
      </c>
      <c r="Q630" s="413" t="s">
        <v>56</v>
      </c>
      <c r="R630" s="413" t="s">
        <v>57</v>
      </c>
      <c r="S630" s="413" t="s">
        <v>56</v>
      </c>
      <c r="T630" s="413" t="s">
        <v>57</v>
      </c>
      <c r="U630" s="414" t="s">
        <v>56</v>
      </c>
      <c r="V630" s="415" t="s">
        <v>57</v>
      </c>
    </row>
    <row r="631" spans="9:23" ht="16.5" thickBot="1" x14ac:dyDescent="0.3">
      <c r="I631" s="531"/>
      <c r="J631" s="150" t="s">
        <v>101</v>
      </c>
      <c r="K631" s="151"/>
      <c r="L631" s="506">
        <v>1</v>
      </c>
      <c r="M631" s="507" t="s">
        <v>79</v>
      </c>
      <c r="N631" s="507" t="s">
        <v>79</v>
      </c>
      <c r="O631" s="507" t="s">
        <v>79</v>
      </c>
      <c r="P631" s="507" t="s">
        <v>79</v>
      </c>
      <c r="Q631" s="508" t="s">
        <v>79</v>
      </c>
      <c r="R631" s="507" t="s">
        <v>79</v>
      </c>
      <c r="S631" s="508" t="s">
        <v>79</v>
      </c>
      <c r="T631" s="507" t="s">
        <v>79</v>
      </c>
      <c r="U631" s="151">
        <v>28</v>
      </c>
      <c r="V631" s="509">
        <v>35</v>
      </c>
    </row>
    <row r="632" spans="9:23" ht="15.75" x14ac:dyDescent="0.25">
      <c r="I632" s="531"/>
      <c r="J632" s="531"/>
      <c r="K632" s="531"/>
      <c r="L632" s="531"/>
      <c r="M632" s="531"/>
      <c r="N632" s="531"/>
      <c r="O632" s="531"/>
      <c r="P632" s="531"/>
      <c r="Q632" s="531"/>
      <c r="R632" s="531"/>
      <c r="S632" s="531"/>
      <c r="T632" s="531"/>
      <c r="U632" s="531"/>
      <c r="V632" s="531"/>
      <c r="W632" s="531"/>
    </row>
    <row r="633" spans="9:23" x14ac:dyDescent="0.25">
      <c r="I633" s="499"/>
      <c r="J633" s="499"/>
      <c r="K633" s="499"/>
      <c r="L633" s="499"/>
      <c r="M633" s="499"/>
      <c r="N633" s="499"/>
      <c r="O633" s="499"/>
      <c r="P633" s="499"/>
      <c r="Q633" s="499"/>
      <c r="R633" s="499"/>
      <c r="S633" s="499"/>
      <c r="T633" s="499"/>
      <c r="U633" s="499"/>
      <c r="V633" s="499"/>
      <c r="W633" s="499"/>
    </row>
    <row r="634" spans="9:23" ht="15.75" thickBot="1" x14ac:dyDescent="0.3"/>
    <row r="635" spans="9:23" ht="19.5" thickBot="1" x14ac:dyDescent="0.35">
      <c r="I635" s="510" t="s">
        <v>102</v>
      </c>
      <c r="J635" s="525" t="s">
        <v>43</v>
      </c>
      <c r="K635" s="526">
        <v>29</v>
      </c>
      <c r="L635" s="526" t="s">
        <v>44</v>
      </c>
      <c r="M635" s="526">
        <v>188</v>
      </c>
      <c r="N635" s="533"/>
      <c r="O635" s="533"/>
      <c r="P635" s="533"/>
      <c r="Q635" s="533"/>
      <c r="R635" s="533"/>
      <c r="S635" s="533"/>
      <c r="T635" s="603" t="s">
        <v>883</v>
      </c>
      <c r="U635" s="605"/>
      <c r="V635" s="528">
        <v>118754.99999999999</v>
      </c>
    </row>
    <row r="636" spans="9:23" ht="19.5" thickBot="1" x14ac:dyDescent="0.35">
      <c r="I636" s="511" t="s">
        <v>277</v>
      </c>
      <c r="J636" s="28"/>
      <c r="K636" s="29"/>
      <c r="L636" s="29"/>
      <c r="M636" s="339" t="s">
        <v>47</v>
      </c>
      <c r="N636" s="339"/>
      <c r="O636" s="339"/>
      <c r="P636" s="29"/>
      <c r="Q636" s="29"/>
      <c r="R636" s="29"/>
      <c r="S636" s="340"/>
      <c r="T636" s="29"/>
      <c r="U636" s="29"/>
      <c r="V636" s="30"/>
    </row>
    <row r="637" spans="9:23" ht="18.75" x14ac:dyDescent="0.3">
      <c r="I637" s="532"/>
      <c r="J637" s="459" t="s">
        <v>48</v>
      </c>
      <c r="K637" s="352"/>
      <c r="L637" s="352"/>
      <c r="M637" s="345">
        <v>5</v>
      </c>
      <c r="N637" s="345">
        <v>5</v>
      </c>
      <c r="O637" s="346">
        <v>4</v>
      </c>
      <c r="P637" s="346">
        <v>4</v>
      </c>
      <c r="Q637" s="347">
        <v>3</v>
      </c>
      <c r="R637" s="347">
        <v>3</v>
      </c>
      <c r="S637" s="348">
        <v>2</v>
      </c>
      <c r="T637" s="348">
        <v>2</v>
      </c>
      <c r="U637" s="349">
        <v>1</v>
      </c>
      <c r="V637" s="350">
        <v>1</v>
      </c>
    </row>
    <row r="638" spans="9:23" ht="18.75" x14ac:dyDescent="0.25">
      <c r="I638" s="532"/>
      <c r="J638" s="461" t="s">
        <v>54</v>
      </c>
      <c r="K638" s="352"/>
      <c r="L638" s="45" t="s">
        <v>55</v>
      </c>
      <c r="M638" s="45" t="s">
        <v>56</v>
      </c>
      <c r="N638" s="45" t="s">
        <v>57</v>
      </c>
      <c r="O638" s="46" t="s">
        <v>56</v>
      </c>
      <c r="P638" s="46" t="s">
        <v>57</v>
      </c>
      <c r="Q638" s="47" t="s">
        <v>56</v>
      </c>
      <c r="R638" s="48" t="s">
        <v>57</v>
      </c>
      <c r="S638" s="49" t="s">
        <v>56</v>
      </c>
      <c r="T638" s="50" t="s">
        <v>57</v>
      </c>
      <c r="U638" s="39" t="s">
        <v>56</v>
      </c>
      <c r="V638" s="148" t="s">
        <v>57</v>
      </c>
    </row>
    <row r="639" spans="9:23" ht="15.75" x14ac:dyDescent="0.25">
      <c r="I639" s="532"/>
      <c r="J639" s="54" t="s">
        <v>61</v>
      </c>
      <c r="K639" s="45" t="s">
        <v>62</v>
      </c>
      <c r="L639" s="468">
        <v>1.5830912382636523E-3</v>
      </c>
      <c r="M639" s="45">
        <v>1</v>
      </c>
      <c r="N639" s="45">
        <v>1</v>
      </c>
      <c r="O639" s="46">
        <v>0</v>
      </c>
      <c r="P639" s="46">
        <v>0</v>
      </c>
      <c r="Q639" s="47">
        <v>0</v>
      </c>
      <c r="R639" s="47">
        <v>12</v>
      </c>
      <c r="S639" s="49">
        <v>19</v>
      </c>
      <c r="T639" s="49">
        <v>50</v>
      </c>
      <c r="U639" s="39">
        <v>58</v>
      </c>
      <c r="V639" s="148">
        <v>104</v>
      </c>
    </row>
    <row r="640" spans="9:23" ht="15.75" x14ac:dyDescent="0.25">
      <c r="I640" s="532"/>
      <c r="J640" s="84" t="s">
        <v>61</v>
      </c>
      <c r="K640" s="46" t="s">
        <v>62</v>
      </c>
      <c r="L640" s="478">
        <v>0.18136499515809862</v>
      </c>
      <c r="M640" s="64" t="s">
        <v>79</v>
      </c>
      <c r="N640" s="64" t="s">
        <v>79</v>
      </c>
      <c r="O640" s="46">
        <v>1</v>
      </c>
      <c r="P640" s="46">
        <v>3</v>
      </c>
      <c r="Q640" s="47">
        <v>0</v>
      </c>
      <c r="R640" s="47">
        <v>14</v>
      </c>
      <c r="S640" s="49">
        <v>12</v>
      </c>
      <c r="T640" s="49">
        <v>55</v>
      </c>
      <c r="U640" s="39">
        <v>30</v>
      </c>
      <c r="V640" s="148">
        <v>105</v>
      </c>
    </row>
    <row r="641" spans="9:22" ht="16.5" thickBot="1" x14ac:dyDescent="0.3">
      <c r="I641" s="532"/>
      <c r="J641" s="480" t="s">
        <v>61</v>
      </c>
      <c r="K641" s="358" t="s">
        <v>62</v>
      </c>
      <c r="L641" s="479">
        <v>1.0000000000000002</v>
      </c>
      <c r="M641" s="357" t="s">
        <v>79</v>
      </c>
      <c r="N641" s="357" t="s">
        <v>79</v>
      </c>
      <c r="O641" s="357" t="s">
        <v>79</v>
      </c>
      <c r="P641" s="357" t="s">
        <v>79</v>
      </c>
      <c r="Q641" s="358">
        <v>3</v>
      </c>
      <c r="R641" s="358">
        <v>15</v>
      </c>
      <c r="S641" s="359">
        <v>12</v>
      </c>
      <c r="T641" s="359">
        <v>56</v>
      </c>
      <c r="U641" s="360">
        <v>35</v>
      </c>
      <c r="V641" s="361">
        <v>102</v>
      </c>
    </row>
    <row r="642" spans="9:22" ht="19.5" thickBot="1" x14ac:dyDescent="0.35">
      <c r="I642" s="532"/>
      <c r="J642" s="185"/>
      <c r="K642" s="186"/>
      <c r="L642" s="186"/>
      <c r="M642" s="364" t="s">
        <v>863</v>
      </c>
      <c r="N642" s="364"/>
      <c r="O642" s="364"/>
      <c r="P642" s="186"/>
      <c r="Q642" s="186"/>
      <c r="R642" s="186"/>
      <c r="S642" s="186"/>
      <c r="T642" s="186"/>
      <c r="U642" s="186"/>
      <c r="V642" s="187"/>
    </row>
    <row r="643" spans="9:22" ht="18.75" x14ac:dyDescent="0.3">
      <c r="I643" s="532"/>
      <c r="J643" s="476" t="s">
        <v>48</v>
      </c>
      <c r="K643" s="82"/>
      <c r="L643" s="82"/>
      <c r="M643" s="370">
        <v>5</v>
      </c>
      <c r="N643" s="370">
        <v>5</v>
      </c>
      <c r="O643" s="346">
        <v>4</v>
      </c>
      <c r="P643" s="346">
        <v>4</v>
      </c>
      <c r="Q643" s="347">
        <v>3</v>
      </c>
      <c r="R643" s="347">
        <v>3</v>
      </c>
      <c r="S643" s="348">
        <v>2</v>
      </c>
      <c r="T643" s="348">
        <v>2</v>
      </c>
      <c r="U643" s="349">
        <v>1</v>
      </c>
      <c r="V643" s="350">
        <v>1</v>
      </c>
    </row>
    <row r="644" spans="9:22" ht="18.75" x14ac:dyDescent="0.25">
      <c r="I644" s="532"/>
      <c r="J644" s="477" t="s">
        <v>54</v>
      </c>
      <c r="K644" s="82"/>
      <c r="L644" s="46" t="s">
        <v>55</v>
      </c>
      <c r="M644" s="64" t="s">
        <v>56</v>
      </c>
      <c r="N644" s="64" t="s">
        <v>57</v>
      </c>
      <c r="O644" s="46" t="s">
        <v>56</v>
      </c>
      <c r="P644" s="46" t="s">
        <v>57</v>
      </c>
      <c r="Q644" s="47" t="s">
        <v>56</v>
      </c>
      <c r="R644" s="48" t="s">
        <v>57</v>
      </c>
      <c r="S644" s="49" t="s">
        <v>56</v>
      </c>
      <c r="T644" s="50" t="s">
        <v>57</v>
      </c>
      <c r="U644" s="39" t="s">
        <v>56</v>
      </c>
      <c r="V644" s="148" t="s">
        <v>57</v>
      </c>
    </row>
    <row r="645" spans="9:22" ht="15.75" x14ac:dyDescent="0.25">
      <c r="I645" s="532"/>
      <c r="J645" s="84" t="s">
        <v>83</v>
      </c>
      <c r="K645" s="46" t="s">
        <v>62</v>
      </c>
      <c r="L645" s="478">
        <v>4.3019943019943017E-2</v>
      </c>
      <c r="M645" s="64" t="s">
        <v>79</v>
      </c>
      <c r="N645" s="64" t="s">
        <v>79</v>
      </c>
      <c r="O645" s="46">
        <v>1</v>
      </c>
      <c r="P645" s="46">
        <v>1</v>
      </c>
      <c r="Q645" s="47">
        <v>0</v>
      </c>
      <c r="R645" s="47">
        <v>6</v>
      </c>
      <c r="S645" s="49">
        <v>9</v>
      </c>
      <c r="T645" s="49">
        <v>37</v>
      </c>
      <c r="U645" s="39">
        <v>30</v>
      </c>
      <c r="V645" s="148">
        <v>76</v>
      </c>
    </row>
    <row r="646" spans="9:22" ht="16.5" thickBot="1" x14ac:dyDescent="0.3">
      <c r="I646" s="532"/>
      <c r="J646" s="480" t="s">
        <v>83</v>
      </c>
      <c r="K646" s="358" t="s">
        <v>62</v>
      </c>
      <c r="L646" s="481">
        <v>1</v>
      </c>
      <c r="M646" s="357" t="s">
        <v>79</v>
      </c>
      <c r="N646" s="357" t="s">
        <v>79</v>
      </c>
      <c r="O646" s="357" t="s">
        <v>79</v>
      </c>
      <c r="P646" s="357" t="s">
        <v>79</v>
      </c>
      <c r="Q646" s="473">
        <v>1</v>
      </c>
      <c r="R646" s="473">
        <v>10</v>
      </c>
      <c r="S646" s="359">
        <v>7</v>
      </c>
      <c r="T646" s="359">
        <v>42</v>
      </c>
      <c r="U646" s="360">
        <v>22</v>
      </c>
      <c r="V646" s="361">
        <v>80</v>
      </c>
    </row>
    <row r="647" spans="9:22" ht="19.5" thickBot="1" x14ac:dyDescent="0.35">
      <c r="I647" s="532"/>
      <c r="J647" s="191"/>
      <c r="K647" s="383"/>
      <c r="L647" s="383"/>
      <c r="M647" s="384" t="s">
        <v>85</v>
      </c>
      <c r="N647" s="384"/>
      <c r="O647" s="384"/>
      <c r="P647" s="192"/>
      <c r="Q647" s="192"/>
      <c r="R647" s="192"/>
      <c r="S647" s="192"/>
      <c r="T647" s="192"/>
      <c r="U647" s="192"/>
      <c r="V647" s="193"/>
    </row>
    <row r="648" spans="9:22" ht="18.75" x14ac:dyDescent="0.3">
      <c r="I648" s="532"/>
      <c r="J648" s="482" t="s">
        <v>48</v>
      </c>
      <c r="K648" s="102"/>
      <c r="L648" s="102"/>
      <c r="M648" s="370">
        <v>5</v>
      </c>
      <c r="N648" s="370">
        <v>5</v>
      </c>
      <c r="O648" s="370">
        <v>4</v>
      </c>
      <c r="P648" s="370">
        <v>4</v>
      </c>
      <c r="Q648" s="347">
        <v>3</v>
      </c>
      <c r="R648" s="347">
        <v>3</v>
      </c>
      <c r="S648" s="348">
        <v>2</v>
      </c>
      <c r="T648" s="348">
        <v>2</v>
      </c>
      <c r="U648" s="349">
        <v>1</v>
      </c>
      <c r="V648" s="350">
        <v>1</v>
      </c>
    </row>
    <row r="649" spans="9:22" ht="18.75" x14ac:dyDescent="0.25">
      <c r="I649" s="532"/>
      <c r="J649" s="483" t="s">
        <v>54</v>
      </c>
      <c r="K649" s="102"/>
      <c r="L649" s="48" t="s">
        <v>55</v>
      </c>
      <c r="M649" s="64" t="s">
        <v>56</v>
      </c>
      <c r="N649" s="64" t="s">
        <v>57</v>
      </c>
      <c r="O649" s="64" t="s">
        <v>56</v>
      </c>
      <c r="P649" s="64" t="s">
        <v>57</v>
      </c>
      <c r="Q649" s="47" t="s">
        <v>56</v>
      </c>
      <c r="R649" s="48" t="s">
        <v>57</v>
      </c>
      <c r="S649" s="49" t="s">
        <v>56</v>
      </c>
      <c r="T649" s="50" t="s">
        <v>57</v>
      </c>
      <c r="U649" s="39" t="s">
        <v>56</v>
      </c>
      <c r="V649" s="148" t="s">
        <v>57</v>
      </c>
    </row>
    <row r="650" spans="9:22" ht="15.75" x14ac:dyDescent="0.25">
      <c r="I650" s="532"/>
      <c r="J650" s="106" t="s">
        <v>88</v>
      </c>
      <c r="K650" s="48" t="s">
        <v>62</v>
      </c>
      <c r="L650" s="484">
        <v>0.46940170940170939</v>
      </c>
      <c r="M650" s="64" t="s">
        <v>79</v>
      </c>
      <c r="N650" s="64" t="s">
        <v>79</v>
      </c>
      <c r="O650" s="64" t="s">
        <v>79</v>
      </c>
      <c r="P650" s="64" t="s">
        <v>79</v>
      </c>
      <c r="Q650" s="47">
        <v>1</v>
      </c>
      <c r="R650" s="47">
        <v>5</v>
      </c>
      <c r="S650" s="49">
        <v>4</v>
      </c>
      <c r="T650" s="49">
        <v>20</v>
      </c>
      <c r="U650" s="39">
        <v>39</v>
      </c>
      <c r="V650" s="148">
        <v>68</v>
      </c>
    </row>
    <row r="651" spans="9:22" ht="16.5" thickBot="1" x14ac:dyDescent="0.3">
      <c r="I651" s="532"/>
      <c r="J651" s="485" t="s">
        <v>88</v>
      </c>
      <c r="K651" s="359" t="s">
        <v>62</v>
      </c>
      <c r="L651" s="486">
        <v>1</v>
      </c>
      <c r="M651" s="357" t="s">
        <v>79</v>
      </c>
      <c r="N651" s="357" t="s">
        <v>79</v>
      </c>
      <c r="O651" s="357" t="s">
        <v>79</v>
      </c>
      <c r="P651" s="357" t="s">
        <v>79</v>
      </c>
      <c r="Q651" s="357" t="s">
        <v>79</v>
      </c>
      <c r="R651" s="357" t="s">
        <v>79</v>
      </c>
      <c r="S651" s="359">
        <v>10</v>
      </c>
      <c r="T651" s="359">
        <v>24</v>
      </c>
      <c r="U651" s="360">
        <v>35</v>
      </c>
      <c r="V651" s="361">
        <v>66</v>
      </c>
    </row>
    <row r="652" spans="9:22" ht="19.5" thickBot="1" x14ac:dyDescent="0.35">
      <c r="I652" s="532"/>
      <c r="J652" s="200"/>
      <c r="K652" s="201"/>
      <c r="L652" s="201"/>
      <c r="M652" s="388" t="s">
        <v>92</v>
      </c>
      <c r="N652" s="388"/>
      <c r="O652" s="388"/>
      <c r="P652" s="201"/>
      <c r="Q652" s="201"/>
      <c r="R652" s="201"/>
      <c r="S652" s="201"/>
      <c r="T652" s="201"/>
      <c r="U652" s="201"/>
      <c r="V652" s="202"/>
    </row>
    <row r="653" spans="9:22" ht="18.75" x14ac:dyDescent="0.3">
      <c r="I653" s="532"/>
      <c r="J653" s="487" t="s">
        <v>48</v>
      </c>
      <c r="K653" s="134"/>
      <c r="L653" s="134"/>
      <c r="M653" s="370">
        <v>5</v>
      </c>
      <c r="N653" s="370">
        <v>5</v>
      </c>
      <c r="O653" s="370">
        <v>4</v>
      </c>
      <c r="P653" s="370">
        <v>4</v>
      </c>
      <c r="Q653" s="370">
        <v>3</v>
      </c>
      <c r="R653" s="370">
        <v>3</v>
      </c>
      <c r="S653" s="348">
        <v>2</v>
      </c>
      <c r="T653" s="348">
        <v>2</v>
      </c>
      <c r="U653" s="349">
        <v>1</v>
      </c>
      <c r="V653" s="350">
        <v>1</v>
      </c>
    </row>
    <row r="654" spans="9:22" ht="18.75" x14ac:dyDescent="0.25">
      <c r="I654" s="532"/>
      <c r="J654" s="488" t="s">
        <v>54</v>
      </c>
      <c r="K654" s="134"/>
      <c r="L654" s="49" t="s">
        <v>55</v>
      </c>
      <c r="M654" s="64" t="s">
        <v>56</v>
      </c>
      <c r="N654" s="64" t="s">
        <v>57</v>
      </c>
      <c r="O654" s="64" t="s">
        <v>56</v>
      </c>
      <c r="P654" s="64" t="s">
        <v>57</v>
      </c>
      <c r="Q654" s="63" t="s">
        <v>56</v>
      </c>
      <c r="R654" s="64" t="s">
        <v>57</v>
      </c>
      <c r="S654" s="49" t="s">
        <v>56</v>
      </c>
      <c r="T654" s="50" t="s">
        <v>57</v>
      </c>
      <c r="U654" s="39" t="s">
        <v>56</v>
      </c>
      <c r="V654" s="148" t="s">
        <v>57</v>
      </c>
    </row>
    <row r="655" spans="9:22" ht="16.5" thickBot="1" x14ac:dyDescent="0.3">
      <c r="I655" s="532"/>
      <c r="J655" s="485" t="s">
        <v>98</v>
      </c>
      <c r="K655" s="359" t="s">
        <v>62</v>
      </c>
      <c r="L655" s="486">
        <v>1</v>
      </c>
      <c r="M655" s="357" t="s">
        <v>79</v>
      </c>
      <c r="N655" s="357" t="s">
        <v>79</v>
      </c>
      <c r="O655" s="357" t="s">
        <v>79</v>
      </c>
      <c r="P655" s="357" t="s">
        <v>79</v>
      </c>
      <c r="Q655" s="356" t="s">
        <v>79</v>
      </c>
      <c r="R655" s="357" t="s">
        <v>79</v>
      </c>
      <c r="S655" s="359">
        <v>3</v>
      </c>
      <c r="T655" s="489">
        <v>9</v>
      </c>
      <c r="U655" s="360">
        <v>36</v>
      </c>
      <c r="V655" s="361">
        <v>53</v>
      </c>
    </row>
    <row r="656" spans="9:22" ht="19.5" thickBot="1" x14ac:dyDescent="0.35">
      <c r="I656" s="532"/>
      <c r="J656" s="446"/>
      <c r="K656" s="490"/>
      <c r="L656" s="491"/>
      <c r="M656" s="492" t="s">
        <v>871</v>
      </c>
      <c r="N656" s="492"/>
      <c r="O656" s="492"/>
      <c r="P656" s="490"/>
      <c r="Q656" s="490"/>
      <c r="R656" s="491"/>
      <c r="S656" s="490"/>
      <c r="T656" s="490"/>
      <c r="U656" s="490"/>
      <c r="V656" s="493"/>
    </row>
    <row r="657" spans="9:23" ht="15.75" x14ac:dyDescent="0.25">
      <c r="I657" s="532"/>
      <c r="J657" s="502" t="s">
        <v>48</v>
      </c>
      <c r="K657" s="503"/>
      <c r="L657" s="503"/>
      <c r="M657" s="504">
        <v>5</v>
      </c>
      <c r="N657" s="504">
        <v>5</v>
      </c>
      <c r="O657" s="504">
        <v>4</v>
      </c>
      <c r="P657" s="504">
        <v>4</v>
      </c>
      <c r="Q657" s="504">
        <v>3</v>
      </c>
      <c r="R657" s="504">
        <v>3</v>
      </c>
      <c r="S657" s="504">
        <v>2</v>
      </c>
      <c r="T657" s="504">
        <v>2</v>
      </c>
      <c r="U657" s="503">
        <v>1</v>
      </c>
      <c r="V657" s="505">
        <v>1</v>
      </c>
    </row>
    <row r="658" spans="9:23" ht="15.75" x14ac:dyDescent="0.25">
      <c r="I658" s="532"/>
      <c r="J658" s="494" t="s">
        <v>54</v>
      </c>
      <c r="K658" s="414"/>
      <c r="L658" s="414" t="s">
        <v>55</v>
      </c>
      <c r="M658" s="413" t="s">
        <v>56</v>
      </c>
      <c r="N658" s="413" t="s">
        <v>57</v>
      </c>
      <c r="O658" s="413" t="s">
        <v>56</v>
      </c>
      <c r="P658" s="413" t="s">
        <v>57</v>
      </c>
      <c r="Q658" s="413" t="s">
        <v>56</v>
      </c>
      <c r="R658" s="413" t="s">
        <v>57</v>
      </c>
      <c r="S658" s="413" t="s">
        <v>56</v>
      </c>
      <c r="T658" s="413" t="s">
        <v>57</v>
      </c>
      <c r="U658" s="414" t="s">
        <v>56</v>
      </c>
      <c r="V658" s="415" t="s">
        <v>57</v>
      </c>
    </row>
    <row r="659" spans="9:23" ht="16.5" thickBot="1" x14ac:dyDescent="0.3">
      <c r="I659" s="532"/>
      <c r="J659" s="150" t="s">
        <v>101</v>
      </c>
      <c r="K659" s="151"/>
      <c r="L659" s="506">
        <v>1</v>
      </c>
      <c r="M659" s="507" t="s">
        <v>79</v>
      </c>
      <c r="N659" s="507" t="s">
        <v>79</v>
      </c>
      <c r="O659" s="507" t="s">
        <v>79</v>
      </c>
      <c r="P659" s="507" t="s">
        <v>79</v>
      </c>
      <c r="Q659" s="508" t="s">
        <v>79</v>
      </c>
      <c r="R659" s="507" t="s">
        <v>79</v>
      </c>
      <c r="S659" s="508" t="s">
        <v>79</v>
      </c>
      <c r="T659" s="507" t="s">
        <v>79</v>
      </c>
      <c r="U659" s="151">
        <v>30</v>
      </c>
      <c r="V659" s="509">
        <v>36</v>
      </c>
    </row>
    <row r="660" spans="9:23" ht="15.75" x14ac:dyDescent="0.25">
      <c r="I660" s="532"/>
      <c r="J660" s="532"/>
      <c r="K660" s="532"/>
      <c r="L660" s="532"/>
      <c r="M660" s="532"/>
      <c r="N660" s="532"/>
      <c r="O660" s="532"/>
      <c r="P660" s="532"/>
      <c r="Q660" s="532"/>
      <c r="R660" s="532"/>
      <c r="S660" s="532"/>
      <c r="T660" s="532"/>
      <c r="U660" s="532"/>
      <c r="V660" s="532"/>
      <c r="W660" s="532"/>
    </row>
    <row r="661" spans="9:23" x14ac:dyDescent="0.25">
      <c r="I661" s="499"/>
      <c r="J661" s="499"/>
      <c r="K661" s="499"/>
      <c r="L661" s="499"/>
      <c r="M661" s="499"/>
      <c r="N661" s="499"/>
      <c r="O661" s="499"/>
      <c r="P661" s="499"/>
      <c r="Q661" s="499"/>
      <c r="R661" s="499"/>
      <c r="S661" s="499"/>
      <c r="T661" s="499"/>
      <c r="U661" s="499"/>
      <c r="V661" s="499"/>
      <c r="W661" s="499"/>
    </row>
    <row r="662" spans="9:23" ht="15.75" thickBot="1" x14ac:dyDescent="0.3"/>
    <row r="663" spans="9:23" ht="19.5" thickBot="1" x14ac:dyDescent="0.35">
      <c r="I663" s="510" t="s">
        <v>102</v>
      </c>
      <c r="J663" s="525" t="s">
        <v>43</v>
      </c>
      <c r="K663" s="526">
        <v>30</v>
      </c>
      <c r="L663" s="526" t="s">
        <v>44</v>
      </c>
      <c r="M663" s="526">
        <v>208</v>
      </c>
      <c r="N663" s="526"/>
      <c r="O663" s="526"/>
      <c r="P663" s="526"/>
      <c r="Q663" s="526"/>
      <c r="R663" s="526"/>
      <c r="S663" s="526"/>
      <c r="T663" s="603" t="s">
        <v>883</v>
      </c>
      <c r="U663" s="605"/>
      <c r="V663" s="528">
        <v>142506</v>
      </c>
    </row>
    <row r="664" spans="9:23" ht="19.5" thickBot="1" x14ac:dyDescent="0.35">
      <c r="I664" s="511" t="s">
        <v>278</v>
      </c>
      <c r="J664" s="28"/>
      <c r="K664" s="29"/>
      <c r="L664" s="29"/>
      <c r="M664" s="339" t="s">
        <v>47</v>
      </c>
      <c r="N664" s="339"/>
      <c r="O664" s="339"/>
      <c r="P664" s="29"/>
      <c r="Q664" s="29"/>
      <c r="R664" s="29"/>
      <c r="S664" s="340"/>
      <c r="T664" s="29"/>
      <c r="U664" s="29"/>
      <c r="V664" s="30"/>
    </row>
    <row r="665" spans="9:23" ht="18.75" x14ac:dyDescent="0.3">
      <c r="I665" s="532"/>
      <c r="J665" s="459" t="s">
        <v>48</v>
      </c>
      <c r="K665" s="352"/>
      <c r="L665" s="352"/>
      <c r="M665" s="345">
        <v>5</v>
      </c>
      <c r="N665" s="345">
        <v>5</v>
      </c>
      <c r="O665" s="346">
        <v>4</v>
      </c>
      <c r="P665" s="346">
        <v>4</v>
      </c>
      <c r="Q665" s="347">
        <v>3</v>
      </c>
      <c r="R665" s="347">
        <v>3</v>
      </c>
      <c r="S665" s="348">
        <v>2</v>
      </c>
      <c r="T665" s="348">
        <v>2</v>
      </c>
      <c r="U665" s="349">
        <v>1</v>
      </c>
      <c r="V665" s="350">
        <v>1</v>
      </c>
    </row>
    <row r="666" spans="9:23" ht="18.75" x14ac:dyDescent="0.25">
      <c r="I666" s="532"/>
      <c r="J666" s="461" t="s">
        <v>54</v>
      </c>
      <c r="K666" s="352"/>
      <c r="L666" s="45" t="s">
        <v>55</v>
      </c>
      <c r="M666" s="45" t="s">
        <v>56</v>
      </c>
      <c r="N666" s="45" t="s">
        <v>57</v>
      </c>
      <c r="O666" s="46" t="s">
        <v>56</v>
      </c>
      <c r="P666" s="46" t="s">
        <v>57</v>
      </c>
      <c r="Q666" s="47" t="s">
        <v>56</v>
      </c>
      <c r="R666" s="48" t="s">
        <v>57</v>
      </c>
      <c r="S666" s="49" t="s">
        <v>56</v>
      </c>
      <c r="T666" s="50" t="s">
        <v>57</v>
      </c>
      <c r="U666" s="39" t="s">
        <v>56</v>
      </c>
      <c r="V666" s="148" t="s">
        <v>57</v>
      </c>
    </row>
    <row r="667" spans="9:23" ht="15.75" x14ac:dyDescent="0.25">
      <c r="I667" s="532"/>
      <c r="J667" s="54" t="s">
        <v>61</v>
      </c>
      <c r="K667" s="45" t="s">
        <v>62</v>
      </c>
      <c r="L667" s="468">
        <v>1.4595876664842181E-3</v>
      </c>
      <c r="M667" s="45">
        <v>1</v>
      </c>
      <c r="N667" s="45">
        <v>1</v>
      </c>
      <c r="O667" s="46">
        <v>0</v>
      </c>
      <c r="P667" s="46">
        <v>4</v>
      </c>
      <c r="Q667" s="47">
        <v>0</v>
      </c>
      <c r="R667" s="47">
        <v>10</v>
      </c>
      <c r="S667" s="49">
        <v>20</v>
      </c>
      <c r="T667" s="49">
        <v>56</v>
      </c>
      <c r="U667" s="39">
        <v>40</v>
      </c>
      <c r="V667" s="148">
        <v>106</v>
      </c>
    </row>
    <row r="668" spans="9:23" ht="15.75" x14ac:dyDescent="0.25">
      <c r="I668" s="532"/>
      <c r="J668" s="84" t="s">
        <v>61</v>
      </c>
      <c r="K668" s="46" t="s">
        <v>62</v>
      </c>
      <c r="L668" s="478">
        <v>0.17441370889646751</v>
      </c>
      <c r="M668" s="64" t="s">
        <v>79</v>
      </c>
      <c r="N668" s="64" t="s">
        <v>79</v>
      </c>
      <c r="O668" s="46">
        <v>1</v>
      </c>
      <c r="P668" s="46">
        <v>6</v>
      </c>
      <c r="Q668" s="47">
        <v>0</v>
      </c>
      <c r="R668" s="47">
        <v>14</v>
      </c>
      <c r="S668" s="49">
        <v>14</v>
      </c>
      <c r="T668" s="49">
        <v>57</v>
      </c>
      <c r="U668" s="39">
        <v>38</v>
      </c>
      <c r="V668" s="148">
        <v>113</v>
      </c>
    </row>
    <row r="669" spans="9:23" ht="16.5" thickBot="1" x14ac:dyDescent="0.3">
      <c r="I669" s="532"/>
      <c r="J669" s="480" t="s">
        <v>61</v>
      </c>
      <c r="K669" s="358" t="s">
        <v>62</v>
      </c>
      <c r="L669" s="479">
        <v>1</v>
      </c>
      <c r="M669" s="357" t="s">
        <v>79</v>
      </c>
      <c r="N669" s="357" t="s">
        <v>79</v>
      </c>
      <c r="O669" s="357" t="s">
        <v>79</v>
      </c>
      <c r="P669" s="357" t="s">
        <v>79</v>
      </c>
      <c r="Q669" s="358">
        <v>3</v>
      </c>
      <c r="R669" s="358">
        <v>15</v>
      </c>
      <c r="S669" s="359">
        <v>14</v>
      </c>
      <c r="T669" s="359">
        <v>67</v>
      </c>
      <c r="U669" s="360">
        <v>29</v>
      </c>
      <c r="V669" s="361">
        <v>110</v>
      </c>
    </row>
    <row r="670" spans="9:23" ht="19.5" thickBot="1" x14ac:dyDescent="0.35">
      <c r="I670" s="532"/>
      <c r="J670" s="185"/>
      <c r="K670" s="186"/>
      <c r="L670" s="186"/>
      <c r="M670" s="364" t="s">
        <v>863</v>
      </c>
      <c r="N670" s="364"/>
      <c r="O670" s="364"/>
      <c r="P670" s="186"/>
      <c r="Q670" s="186"/>
      <c r="R670" s="186"/>
      <c r="S670" s="186"/>
      <c r="T670" s="186"/>
      <c r="U670" s="186"/>
      <c r="V670" s="187"/>
    </row>
    <row r="671" spans="9:23" ht="18.75" x14ac:dyDescent="0.3">
      <c r="I671" s="532"/>
      <c r="J671" s="476" t="s">
        <v>48</v>
      </c>
      <c r="K671" s="82"/>
      <c r="L671" s="82"/>
      <c r="M671" s="370">
        <v>5</v>
      </c>
      <c r="N671" s="370">
        <v>5</v>
      </c>
      <c r="O671" s="346">
        <v>4</v>
      </c>
      <c r="P671" s="346">
        <v>4</v>
      </c>
      <c r="Q671" s="347">
        <v>3</v>
      </c>
      <c r="R671" s="347">
        <v>3</v>
      </c>
      <c r="S671" s="348">
        <v>2</v>
      </c>
      <c r="T671" s="348">
        <v>2</v>
      </c>
      <c r="U671" s="349">
        <v>1</v>
      </c>
      <c r="V671" s="350">
        <v>1</v>
      </c>
    </row>
    <row r="672" spans="9:23" ht="18.75" x14ac:dyDescent="0.25">
      <c r="I672" s="532"/>
      <c r="J672" s="477" t="s">
        <v>54</v>
      </c>
      <c r="K672" s="82"/>
      <c r="L672" s="46" t="s">
        <v>55</v>
      </c>
      <c r="M672" s="64" t="s">
        <v>56</v>
      </c>
      <c r="N672" s="64" t="s">
        <v>57</v>
      </c>
      <c r="O672" s="46" t="s">
        <v>56</v>
      </c>
      <c r="P672" s="46" t="s">
        <v>57</v>
      </c>
      <c r="Q672" s="47" t="s">
        <v>56</v>
      </c>
      <c r="R672" s="48" t="s">
        <v>57</v>
      </c>
      <c r="S672" s="49" t="s">
        <v>56</v>
      </c>
      <c r="T672" s="50" t="s">
        <v>57</v>
      </c>
      <c r="U672" s="39" t="s">
        <v>56</v>
      </c>
      <c r="V672" s="148" t="s">
        <v>57</v>
      </c>
    </row>
    <row r="673" spans="9:24" ht="15.75" x14ac:dyDescent="0.25">
      <c r="I673" s="532"/>
      <c r="J673" s="84" t="s">
        <v>83</v>
      </c>
      <c r="K673" s="46" t="s">
        <v>62</v>
      </c>
      <c r="L673" s="478">
        <v>3.7657361795292825E-2</v>
      </c>
      <c r="M673" s="64" t="s">
        <v>79</v>
      </c>
      <c r="N673" s="64" t="s">
        <v>79</v>
      </c>
      <c r="O673" s="46">
        <v>1</v>
      </c>
      <c r="P673" s="46">
        <v>5</v>
      </c>
      <c r="Q673" s="47">
        <v>0</v>
      </c>
      <c r="R673" s="47">
        <v>9</v>
      </c>
      <c r="S673" s="49">
        <v>8</v>
      </c>
      <c r="T673" s="49">
        <v>41</v>
      </c>
      <c r="U673" s="39">
        <v>50</v>
      </c>
      <c r="V673" s="148">
        <v>103</v>
      </c>
    </row>
    <row r="674" spans="9:24" ht="16.5" thickBot="1" x14ac:dyDescent="0.3">
      <c r="I674" s="532"/>
      <c r="J674" s="480" t="s">
        <v>83</v>
      </c>
      <c r="K674" s="358" t="s">
        <v>62</v>
      </c>
      <c r="L674" s="481">
        <v>0.99999999999999989</v>
      </c>
      <c r="M674" s="357" t="s">
        <v>79</v>
      </c>
      <c r="N674" s="357" t="s">
        <v>79</v>
      </c>
      <c r="O674" s="357" t="s">
        <v>79</v>
      </c>
      <c r="P674" s="357" t="s">
        <v>79</v>
      </c>
      <c r="Q674" s="473">
        <v>1</v>
      </c>
      <c r="R674" s="473">
        <v>11</v>
      </c>
      <c r="S674" s="359">
        <v>9</v>
      </c>
      <c r="T674" s="359">
        <v>47</v>
      </c>
      <c r="U674" s="360">
        <v>44</v>
      </c>
      <c r="V674" s="361">
        <v>102</v>
      </c>
    </row>
    <row r="675" spans="9:24" ht="19.5" thickBot="1" x14ac:dyDescent="0.35">
      <c r="I675" s="532"/>
      <c r="J675" s="191"/>
      <c r="K675" s="383"/>
      <c r="L675" s="383"/>
      <c r="M675" s="384" t="s">
        <v>85</v>
      </c>
      <c r="N675" s="384"/>
      <c r="O675" s="384"/>
      <c r="P675" s="192"/>
      <c r="Q675" s="192"/>
      <c r="R675" s="192"/>
      <c r="S675" s="192"/>
      <c r="T675" s="192"/>
      <c r="U675" s="192"/>
      <c r="V675" s="193"/>
    </row>
    <row r="676" spans="9:24" ht="18.75" x14ac:dyDescent="0.3">
      <c r="I676" s="532"/>
      <c r="J676" s="482" t="s">
        <v>48</v>
      </c>
      <c r="K676" s="102"/>
      <c r="L676" s="102"/>
      <c r="M676" s="370">
        <v>5</v>
      </c>
      <c r="N676" s="370">
        <v>5</v>
      </c>
      <c r="O676" s="370">
        <v>4</v>
      </c>
      <c r="P676" s="370">
        <v>4</v>
      </c>
      <c r="Q676" s="347">
        <v>3</v>
      </c>
      <c r="R676" s="347">
        <v>3</v>
      </c>
      <c r="S676" s="348">
        <v>2</v>
      </c>
      <c r="T676" s="348">
        <v>2</v>
      </c>
      <c r="U676" s="349">
        <v>1</v>
      </c>
      <c r="V676" s="350">
        <v>1</v>
      </c>
    </row>
    <row r="677" spans="9:24" ht="18.75" x14ac:dyDescent="0.25">
      <c r="I677" s="532"/>
      <c r="J677" s="483" t="s">
        <v>54</v>
      </c>
      <c r="K677" s="102"/>
      <c r="L677" s="48" t="s">
        <v>55</v>
      </c>
      <c r="M677" s="64" t="s">
        <v>56</v>
      </c>
      <c r="N677" s="64" t="s">
        <v>57</v>
      </c>
      <c r="O677" s="64" t="s">
        <v>56</v>
      </c>
      <c r="P677" s="64" t="s">
        <v>57</v>
      </c>
      <c r="Q677" s="47" t="s">
        <v>56</v>
      </c>
      <c r="R677" s="48" t="s">
        <v>57</v>
      </c>
      <c r="S677" s="49" t="s">
        <v>56</v>
      </c>
      <c r="T677" s="50" t="s">
        <v>57</v>
      </c>
      <c r="U677" s="39" t="s">
        <v>56</v>
      </c>
      <c r="V677" s="148" t="s">
        <v>57</v>
      </c>
    </row>
    <row r="678" spans="9:24" ht="15.75" x14ac:dyDescent="0.25">
      <c r="I678" s="532"/>
      <c r="J678" s="106" t="s">
        <v>88</v>
      </c>
      <c r="K678" s="48" t="s">
        <v>62</v>
      </c>
      <c r="L678" s="484">
        <v>0.45615763546798033</v>
      </c>
      <c r="M678" s="64" t="s">
        <v>79</v>
      </c>
      <c r="N678" s="64" t="s">
        <v>79</v>
      </c>
      <c r="O678" s="64" t="s">
        <v>79</v>
      </c>
      <c r="P678" s="64" t="s">
        <v>79</v>
      </c>
      <c r="Q678" s="47">
        <v>1</v>
      </c>
      <c r="R678" s="47">
        <v>7</v>
      </c>
      <c r="S678" s="49">
        <v>0</v>
      </c>
      <c r="T678" s="49">
        <v>25</v>
      </c>
      <c r="U678" s="39">
        <v>53</v>
      </c>
      <c r="V678" s="148">
        <v>87</v>
      </c>
    </row>
    <row r="679" spans="9:24" ht="16.5" thickBot="1" x14ac:dyDescent="0.3">
      <c r="I679" s="532"/>
      <c r="J679" s="485" t="s">
        <v>88</v>
      </c>
      <c r="K679" s="359" t="s">
        <v>62</v>
      </c>
      <c r="L679" s="486">
        <v>1.0000000000000002</v>
      </c>
      <c r="M679" s="357" t="s">
        <v>79</v>
      </c>
      <c r="N679" s="357" t="s">
        <v>79</v>
      </c>
      <c r="O679" s="357" t="s">
        <v>79</v>
      </c>
      <c r="P679" s="357" t="s">
        <v>79</v>
      </c>
      <c r="Q679" s="357" t="s">
        <v>79</v>
      </c>
      <c r="R679" s="357" t="s">
        <v>79</v>
      </c>
      <c r="S679" s="359">
        <v>10</v>
      </c>
      <c r="T679" s="359">
        <v>26</v>
      </c>
      <c r="U679" s="360">
        <v>54</v>
      </c>
      <c r="V679" s="361">
        <v>87</v>
      </c>
    </row>
    <row r="680" spans="9:24" ht="19.5" thickBot="1" x14ac:dyDescent="0.35">
      <c r="I680" s="532"/>
      <c r="J680" s="200"/>
      <c r="K680" s="201"/>
      <c r="L680" s="201"/>
      <c r="M680" s="388" t="s">
        <v>92</v>
      </c>
      <c r="N680" s="388"/>
      <c r="O680" s="388"/>
      <c r="P680" s="201"/>
      <c r="Q680" s="201"/>
      <c r="R680" s="201"/>
      <c r="S680" s="201"/>
      <c r="T680" s="201"/>
      <c r="U680" s="201"/>
      <c r="V680" s="202"/>
    </row>
    <row r="681" spans="9:24" ht="18.75" x14ac:dyDescent="0.3">
      <c r="I681" s="532"/>
      <c r="J681" s="487" t="s">
        <v>48</v>
      </c>
      <c r="K681" s="134"/>
      <c r="L681" s="134"/>
      <c r="M681" s="370">
        <v>5</v>
      </c>
      <c r="N681" s="370">
        <v>5</v>
      </c>
      <c r="O681" s="370">
        <v>4</v>
      </c>
      <c r="P681" s="370">
        <v>4</v>
      </c>
      <c r="Q681" s="370">
        <v>3</v>
      </c>
      <c r="R681" s="370">
        <v>3</v>
      </c>
      <c r="S681" s="348">
        <v>2</v>
      </c>
      <c r="T681" s="348">
        <v>2</v>
      </c>
      <c r="U681" s="349">
        <v>1</v>
      </c>
      <c r="V681" s="350">
        <v>1</v>
      </c>
    </row>
    <row r="682" spans="9:24" ht="18.75" x14ac:dyDescent="0.25">
      <c r="I682" s="532"/>
      <c r="J682" s="488" t="s">
        <v>54</v>
      </c>
      <c r="K682" s="134"/>
      <c r="L682" s="49" t="s">
        <v>55</v>
      </c>
      <c r="M682" s="64" t="s">
        <v>56</v>
      </c>
      <c r="N682" s="64" t="s">
        <v>57</v>
      </c>
      <c r="O682" s="64" t="s">
        <v>56</v>
      </c>
      <c r="P682" s="64" t="s">
        <v>57</v>
      </c>
      <c r="Q682" s="63" t="s">
        <v>56</v>
      </c>
      <c r="R682" s="64" t="s">
        <v>57</v>
      </c>
      <c r="S682" s="49" t="s">
        <v>56</v>
      </c>
      <c r="T682" s="50" t="s">
        <v>57</v>
      </c>
      <c r="U682" s="39" t="s">
        <v>56</v>
      </c>
      <c r="V682" s="148" t="s">
        <v>57</v>
      </c>
    </row>
    <row r="683" spans="9:24" ht="16.5" thickBot="1" x14ac:dyDescent="0.3">
      <c r="I683" s="532"/>
      <c r="J683" s="485" t="s">
        <v>98</v>
      </c>
      <c r="K683" s="359" t="s">
        <v>62</v>
      </c>
      <c r="L683" s="486">
        <v>1</v>
      </c>
      <c r="M683" s="357" t="s">
        <v>79</v>
      </c>
      <c r="N683" s="357" t="s">
        <v>79</v>
      </c>
      <c r="O683" s="357" t="s">
        <v>79</v>
      </c>
      <c r="P683" s="357" t="s">
        <v>79</v>
      </c>
      <c r="Q683" s="356" t="s">
        <v>79</v>
      </c>
      <c r="R683" s="357" t="s">
        <v>79</v>
      </c>
      <c r="S683" s="359">
        <v>3</v>
      </c>
      <c r="T683" s="489">
        <v>12</v>
      </c>
      <c r="U683" s="360">
        <v>48</v>
      </c>
      <c r="V683" s="361">
        <v>68</v>
      </c>
    </row>
    <row r="684" spans="9:24" ht="19.5" thickBot="1" x14ac:dyDescent="0.35">
      <c r="I684" s="532"/>
      <c r="J684" s="446"/>
      <c r="K684" s="490"/>
      <c r="L684" s="491"/>
      <c r="M684" s="492" t="s">
        <v>871</v>
      </c>
      <c r="N684" s="492"/>
      <c r="O684" s="492"/>
      <c r="P684" s="490"/>
      <c r="Q684" s="490"/>
      <c r="R684" s="491"/>
      <c r="S684" s="490"/>
      <c r="T684" s="490"/>
      <c r="U684" s="490"/>
      <c r="V684" s="493"/>
    </row>
    <row r="685" spans="9:24" ht="15.75" x14ac:dyDescent="0.25">
      <c r="I685" s="532"/>
      <c r="J685" s="502" t="s">
        <v>48</v>
      </c>
      <c r="K685" s="503"/>
      <c r="L685" s="503"/>
      <c r="M685" s="504">
        <v>5</v>
      </c>
      <c r="N685" s="504">
        <v>5</v>
      </c>
      <c r="O685" s="504">
        <v>4</v>
      </c>
      <c r="P685" s="504">
        <v>4</v>
      </c>
      <c r="Q685" s="504">
        <v>3</v>
      </c>
      <c r="R685" s="504">
        <v>3</v>
      </c>
      <c r="S685" s="504">
        <v>2</v>
      </c>
      <c r="T685" s="504">
        <v>2</v>
      </c>
      <c r="U685" s="503">
        <v>1</v>
      </c>
      <c r="V685" s="505">
        <v>1</v>
      </c>
    </row>
    <row r="686" spans="9:24" ht="15.75" x14ac:dyDescent="0.25">
      <c r="I686" s="532"/>
      <c r="J686" s="494" t="s">
        <v>54</v>
      </c>
      <c r="K686" s="414"/>
      <c r="L686" s="414" t="s">
        <v>55</v>
      </c>
      <c r="M686" s="413" t="s">
        <v>56</v>
      </c>
      <c r="N686" s="413" t="s">
        <v>57</v>
      </c>
      <c r="O686" s="413" t="s">
        <v>56</v>
      </c>
      <c r="P686" s="413" t="s">
        <v>57</v>
      </c>
      <c r="Q686" s="413" t="s">
        <v>56</v>
      </c>
      <c r="R686" s="413" t="s">
        <v>57</v>
      </c>
      <c r="S686" s="413" t="s">
        <v>56</v>
      </c>
      <c r="T686" s="413" t="s">
        <v>57</v>
      </c>
      <c r="U686" s="414" t="s">
        <v>56</v>
      </c>
      <c r="V686" s="415" t="s">
        <v>57</v>
      </c>
    </row>
    <row r="687" spans="9:24" ht="16.5" thickBot="1" x14ac:dyDescent="0.3">
      <c r="I687" s="532"/>
      <c r="J687" s="150" t="s">
        <v>101</v>
      </c>
      <c r="K687" s="151"/>
      <c r="L687" s="506">
        <v>1</v>
      </c>
      <c r="M687" s="507" t="s">
        <v>79</v>
      </c>
      <c r="N687" s="507" t="s">
        <v>79</v>
      </c>
      <c r="O687" s="507" t="s">
        <v>79</v>
      </c>
      <c r="P687" s="507" t="s">
        <v>79</v>
      </c>
      <c r="Q687" s="508" t="s">
        <v>79</v>
      </c>
      <c r="R687" s="507" t="s">
        <v>79</v>
      </c>
      <c r="S687" s="508" t="s">
        <v>79</v>
      </c>
      <c r="T687" s="507" t="s">
        <v>79</v>
      </c>
      <c r="U687" s="151">
        <v>32</v>
      </c>
      <c r="V687" s="509">
        <v>40</v>
      </c>
    </row>
    <row r="688" spans="9:24" ht="15.75" x14ac:dyDescent="0.25">
      <c r="I688" s="532"/>
      <c r="J688" s="532"/>
      <c r="K688" s="532"/>
      <c r="L688" s="532"/>
      <c r="M688" s="532"/>
      <c r="N688" s="532"/>
      <c r="O688" s="532"/>
      <c r="P688" s="532"/>
      <c r="Q688" s="532"/>
      <c r="R688" s="532"/>
      <c r="S688" s="532"/>
      <c r="T688" s="532"/>
      <c r="U688" s="532"/>
      <c r="V688" s="532"/>
      <c r="W688" s="532"/>
      <c r="X688" s="532"/>
    </row>
    <row r="689" spans="9:23" x14ac:dyDescent="0.25">
      <c r="I689" s="499"/>
      <c r="J689" s="499"/>
      <c r="K689" s="499"/>
      <c r="L689" s="499"/>
      <c r="M689" s="499"/>
      <c r="N689" s="499"/>
      <c r="O689" s="499"/>
      <c r="P689" s="499"/>
      <c r="Q689" s="499"/>
      <c r="R689" s="499"/>
      <c r="S689" s="499"/>
      <c r="T689" s="499"/>
      <c r="U689" s="499"/>
      <c r="V689" s="499"/>
      <c r="W689" s="499"/>
    </row>
    <row r="690" spans="9:23" ht="15.75" thickBot="1" x14ac:dyDescent="0.3"/>
    <row r="691" spans="9:23" ht="16.5" thickBot="1" x14ac:dyDescent="0.3">
      <c r="I691" s="510" t="s">
        <v>102</v>
      </c>
      <c r="J691" s="534" t="s">
        <v>43</v>
      </c>
      <c r="K691" s="533">
        <v>31</v>
      </c>
      <c r="L691" s="533" t="s">
        <v>44</v>
      </c>
      <c r="M691" s="533">
        <v>235</v>
      </c>
      <c r="N691" s="533"/>
      <c r="O691" s="533"/>
      <c r="P691" s="533"/>
      <c r="Q691" s="533"/>
      <c r="R691" s="533"/>
      <c r="S691" s="533"/>
      <c r="T691" s="606" t="s">
        <v>883</v>
      </c>
      <c r="U691" s="604"/>
      <c r="V691" s="535">
        <v>169911.00000000003</v>
      </c>
    </row>
    <row r="692" spans="9:23" ht="19.5" thickBot="1" x14ac:dyDescent="0.35">
      <c r="I692" s="511" t="s">
        <v>279</v>
      </c>
      <c r="J692" s="28"/>
      <c r="K692" s="29"/>
      <c r="L692" s="29"/>
      <c r="M692" s="339" t="s">
        <v>47</v>
      </c>
      <c r="N692" s="339"/>
      <c r="O692" s="339"/>
      <c r="P692" s="29"/>
      <c r="Q692" s="29"/>
      <c r="R692" s="29"/>
      <c r="S692" s="340"/>
      <c r="T692" s="29"/>
      <c r="U692" s="29"/>
      <c r="V692" s="30"/>
    </row>
    <row r="693" spans="9:23" ht="18.75" x14ac:dyDescent="0.3">
      <c r="I693" s="532"/>
      <c r="J693" s="459" t="s">
        <v>48</v>
      </c>
      <c r="K693" s="352"/>
      <c r="L693" s="352"/>
      <c r="M693" s="345">
        <v>5</v>
      </c>
      <c r="N693" s="345">
        <v>5</v>
      </c>
      <c r="O693" s="346">
        <v>4</v>
      </c>
      <c r="P693" s="346">
        <v>4</v>
      </c>
      <c r="Q693" s="347">
        <v>3</v>
      </c>
      <c r="R693" s="347">
        <v>3</v>
      </c>
      <c r="S693" s="348">
        <v>2</v>
      </c>
      <c r="T693" s="348">
        <v>2</v>
      </c>
      <c r="U693" s="349">
        <v>1</v>
      </c>
      <c r="V693" s="350">
        <v>1</v>
      </c>
    </row>
    <row r="694" spans="9:23" ht="18.75" x14ac:dyDescent="0.25">
      <c r="I694" s="532"/>
      <c r="J694" s="461" t="s">
        <v>54</v>
      </c>
      <c r="K694" s="352"/>
      <c r="L694" s="45" t="s">
        <v>55</v>
      </c>
      <c r="M694" s="45" t="s">
        <v>56</v>
      </c>
      <c r="N694" s="45" t="s">
        <v>57</v>
      </c>
      <c r="O694" s="46" t="s">
        <v>56</v>
      </c>
      <c r="P694" s="46" t="s">
        <v>57</v>
      </c>
      <c r="Q694" s="47" t="s">
        <v>56</v>
      </c>
      <c r="R694" s="48" t="s">
        <v>57</v>
      </c>
      <c r="S694" s="49" t="s">
        <v>56</v>
      </c>
      <c r="T694" s="50" t="s">
        <v>57</v>
      </c>
      <c r="U694" s="39" t="s">
        <v>56</v>
      </c>
      <c r="V694" s="148" t="s">
        <v>57</v>
      </c>
    </row>
    <row r="695" spans="9:23" ht="15.75" x14ac:dyDescent="0.25">
      <c r="I695" s="532"/>
      <c r="J695" s="54" t="s">
        <v>61</v>
      </c>
      <c r="K695" s="45" t="s">
        <v>62</v>
      </c>
      <c r="L695" s="468">
        <v>1.3830770226765775E-3</v>
      </c>
      <c r="M695" s="45">
        <v>1</v>
      </c>
      <c r="N695" s="45">
        <v>1</v>
      </c>
      <c r="O695" s="46">
        <v>0</v>
      </c>
      <c r="P695" s="46">
        <v>1</v>
      </c>
      <c r="Q695" s="47">
        <v>0</v>
      </c>
      <c r="R695" s="47">
        <v>11</v>
      </c>
      <c r="S695" s="49">
        <v>26</v>
      </c>
      <c r="T695" s="49">
        <v>53</v>
      </c>
      <c r="U695" s="39">
        <v>62</v>
      </c>
      <c r="V695" s="148">
        <v>115</v>
      </c>
    </row>
    <row r="696" spans="9:23" ht="15.75" x14ac:dyDescent="0.25">
      <c r="I696" s="532"/>
      <c r="J696" s="84" t="s">
        <v>61</v>
      </c>
      <c r="K696" s="46" t="s">
        <v>62</v>
      </c>
      <c r="L696" s="478">
        <v>0.17269040850798356</v>
      </c>
      <c r="M696" s="64" t="s">
        <v>79</v>
      </c>
      <c r="N696" s="64" t="s">
        <v>79</v>
      </c>
      <c r="O696" s="46">
        <v>1</v>
      </c>
      <c r="P696" s="46">
        <v>3</v>
      </c>
      <c r="Q696" s="47">
        <v>0</v>
      </c>
      <c r="R696" s="47">
        <v>14</v>
      </c>
      <c r="S696" s="49">
        <v>15</v>
      </c>
      <c r="T696" s="49">
        <v>63</v>
      </c>
      <c r="U696" s="39">
        <v>50</v>
      </c>
      <c r="V696" s="148">
        <v>121</v>
      </c>
    </row>
    <row r="697" spans="9:23" ht="16.5" thickBot="1" x14ac:dyDescent="0.3">
      <c r="I697" s="532"/>
      <c r="J697" s="480" t="s">
        <v>61</v>
      </c>
      <c r="K697" s="358" t="s">
        <v>62</v>
      </c>
      <c r="L697" s="479">
        <v>0.99999999999999978</v>
      </c>
      <c r="M697" s="357" t="s">
        <v>79</v>
      </c>
      <c r="N697" s="357" t="s">
        <v>79</v>
      </c>
      <c r="O697" s="357" t="s">
        <v>79</v>
      </c>
      <c r="P697" s="357" t="s">
        <v>79</v>
      </c>
      <c r="Q697" s="358">
        <v>3</v>
      </c>
      <c r="R697" s="358">
        <v>16</v>
      </c>
      <c r="S697" s="359">
        <v>14</v>
      </c>
      <c r="T697" s="359">
        <v>67</v>
      </c>
      <c r="U697" s="360">
        <v>42</v>
      </c>
      <c r="V697" s="361">
        <v>124</v>
      </c>
    </row>
    <row r="698" spans="9:23" ht="19.5" thickBot="1" x14ac:dyDescent="0.35">
      <c r="I698" s="532"/>
      <c r="J698" s="185"/>
      <c r="K698" s="186"/>
      <c r="L698" s="186"/>
      <c r="M698" s="364" t="s">
        <v>863</v>
      </c>
      <c r="N698" s="364"/>
      <c r="O698" s="364"/>
      <c r="P698" s="186"/>
      <c r="Q698" s="186"/>
      <c r="R698" s="186"/>
      <c r="S698" s="186"/>
      <c r="T698" s="186"/>
      <c r="U698" s="186"/>
      <c r="V698" s="187"/>
    </row>
    <row r="699" spans="9:23" ht="18.75" x14ac:dyDescent="0.3">
      <c r="I699" s="532"/>
      <c r="J699" s="476" t="s">
        <v>48</v>
      </c>
      <c r="K699" s="82"/>
      <c r="L699" s="82"/>
      <c r="M699" s="370">
        <v>5</v>
      </c>
      <c r="N699" s="370">
        <v>5</v>
      </c>
      <c r="O699" s="346">
        <v>4</v>
      </c>
      <c r="P699" s="346">
        <v>4</v>
      </c>
      <c r="Q699" s="347">
        <v>3</v>
      </c>
      <c r="R699" s="347">
        <v>3</v>
      </c>
      <c r="S699" s="348">
        <v>2</v>
      </c>
      <c r="T699" s="348">
        <v>2</v>
      </c>
      <c r="U699" s="349">
        <v>1</v>
      </c>
      <c r="V699" s="350">
        <v>1</v>
      </c>
    </row>
    <row r="700" spans="9:23" ht="18.75" x14ac:dyDescent="0.25">
      <c r="I700" s="532"/>
      <c r="J700" s="477" t="s">
        <v>54</v>
      </c>
      <c r="K700" s="82"/>
      <c r="L700" s="46" t="s">
        <v>55</v>
      </c>
      <c r="M700" s="64" t="s">
        <v>56</v>
      </c>
      <c r="N700" s="64" t="s">
        <v>57</v>
      </c>
      <c r="O700" s="46" t="s">
        <v>56</v>
      </c>
      <c r="P700" s="46" t="s">
        <v>57</v>
      </c>
      <c r="Q700" s="47" t="s">
        <v>56</v>
      </c>
      <c r="R700" s="48" t="s">
        <v>57</v>
      </c>
      <c r="S700" s="49" t="s">
        <v>56</v>
      </c>
      <c r="T700" s="50" t="s">
        <v>57</v>
      </c>
      <c r="U700" s="39" t="s">
        <v>56</v>
      </c>
      <c r="V700" s="148" t="s">
        <v>57</v>
      </c>
    </row>
    <row r="701" spans="9:23" ht="15.75" x14ac:dyDescent="0.25">
      <c r="I701" s="532"/>
      <c r="J701" s="84" t="s">
        <v>83</v>
      </c>
      <c r="K701" s="46" t="s">
        <v>62</v>
      </c>
      <c r="L701" s="478">
        <v>3.7247735579215006E-2</v>
      </c>
      <c r="M701" s="64" t="s">
        <v>79</v>
      </c>
      <c r="N701" s="64" t="s">
        <v>79</v>
      </c>
      <c r="O701" s="46">
        <v>1</v>
      </c>
      <c r="P701" s="46">
        <v>2</v>
      </c>
      <c r="Q701" s="47">
        <v>0</v>
      </c>
      <c r="R701" s="47">
        <v>8</v>
      </c>
      <c r="S701" s="49">
        <v>8</v>
      </c>
      <c r="T701" s="49">
        <v>41</v>
      </c>
      <c r="U701" s="39">
        <v>58</v>
      </c>
      <c r="V701" s="148">
        <v>112</v>
      </c>
    </row>
    <row r="702" spans="9:23" ht="16.5" thickBot="1" x14ac:dyDescent="0.3">
      <c r="I702" s="532"/>
      <c r="J702" s="480" t="s">
        <v>83</v>
      </c>
      <c r="K702" s="358" t="s">
        <v>62</v>
      </c>
      <c r="L702" s="481">
        <v>1.0000000000000002</v>
      </c>
      <c r="M702" s="357" t="s">
        <v>79</v>
      </c>
      <c r="N702" s="357" t="s">
        <v>79</v>
      </c>
      <c r="O702" s="357" t="s">
        <v>79</v>
      </c>
      <c r="P702" s="357" t="s">
        <v>79</v>
      </c>
      <c r="Q702" s="473">
        <v>1</v>
      </c>
      <c r="R702" s="473">
        <v>11</v>
      </c>
      <c r="S702" s="359">
        <v>8</v>
      </c>
      <c r="T702" s="359">
        <v>50</v>
      </c>
      <c r="U702" s="360">
        <v>52</v>
      </c>
      <c r="V702" s="361">
        <v>113</v>
      </c>
    </row>
    <row r="703" spans="9:23" ht="19.5" thickBot="1" x14ac:dyDescent="0.35">
      <c r="I703" s="532"/>
      <c r="J703" s="191"/>
      <c r="K703" s="383"/>
      <c r="L703" s="383"/>
      <c r="M703" s="384" t="s">
        <v>85</v>
      </c>
      <c r="N703" s="384"/>
      <c r="O703" s="384"/>
      <c r="P703" s="192"/>
      <c r="Q703" s="192"/>
      <c r="R703" s="192"/>
      <c r="S703" s="192"/>
      <c r="T703" s="192"/>
      <c r="U703" s="192"/>
      <c r="V703" s="193"/>
    </row>
    <row r="704" spans="9:23" ht="18.75" x14ac:dyDescent="0.3">
      <c r="I704" s="532"/>
      <c r="J704" s="482" t="s">
        <v>48</v>
      </c>
      <c r="K704" s="102"/>
      <c r="L704" s="102"/>
      <c r="M704" s="370">
        <v>5</v>
      </c>
      <c r="N704" s="370">
        <v>5</v>
      </c>
      <c r="O704" s="370">
        <v>4</v>
      </c>
      <c r="P704" s="370">
        <v>4</v>
      </c>
      <c r="Q704" s="347">
        <v>3</v>
      </c>
      <c r="R704" s="347">
        <v>3</v>
      </c>
      <c r="S704" s="348">
        <v>2</v>
      </c>
      <c r="T704" s="348">
        <v>2</v>
      </c>
      <c r="U704" s="349">
        <v>1</v>
      </c>
      <c r="V704" s="350">
        <v>1</v>
      </c>
    </row>
    <row r="705" spans="9:25" ht="18.75" x14ac:dyDescent="0.25">
      <c r="I705" s="532"/>
      <c r="J705" s="483" t="s">
        <v>54</v>
      </c>
      <c r="K705" s="102"/>
      <c r="L705" s="48" t="s">
        <v>55</v>
      </c>
      <c r="M705" s="64" t="s">
        <v>56</v>
      </c>
      <c r="N705" s="64" t="s">
        <v>57</v>
      </c>
      <c r="O705" s="64" t="s">
        <v>56</v>
      </c>
      <c r="P705" s="64" t="s">
        <v>57</v>
      </c>
      <c r="Q705" s="47" t="s">
        <v>56</v>
      </c>
      <c r="R705" s="48" t="s">
        <v>57</v>
      </c>
      <c r="S705" s="49" t="s">
        <v>56</v>
      </c>
      <c r="T705" s="50" t="s">
        <v>57</v>
      </c>
      <c r="U705" s="39" t="s">
        <v>56</v>
      </c>
      <c r="V705" s="148" t="s">
        <v>57</v>
      </c>
    </row>
    <row r="706" spans="9:25" ht="15.75" x14ac:dyDescent="0.25">
      <c r="I706" s="532"/>
      <c r="J706" s="106" t="s">
        <v>88</v>
      </c>
      <c r="K706" s="48" t="s">
        <v>62</v>
      </c>
      <c r="L706" s="484">
        <v>0.45962180200222469</v>
      </c>
      <c r="M706" s="64" t="s">
        <v>79</v>
      </c>
      <c r="N706" s="64" t="s">
        <v>79</v>
      </c>
      <c r="O706" s="64" t="s">
        <v>79</v>
      </c>
      <c r="P706" s="64" t="s">
        <v>79</v>
      </c>
      <c r="Q706" s="47">
        <v>1</v>
      </c>
      <c r="R706" s="47">
        <v>7</v>
      </c>
      <c r="S706" s="49">
        <v>4</v>
      </c>
      <c r="T706" s="49">
        <v>25</v>
      </c>
      <c r="U706" s="39">
        <v>60</v>
      </c>
      <c r="V706" s="148">
        <v>99</v>
      </c>
    </row>
    <row r="707" spans="9:25" ht="16.5" thickBot="1" x14ac:dyDescent="0.3">
      <c r="I707" s="532"/>
      <c r="J707" s="485" t="s">
        <v>88</v>
      </c>
      <c r="K707" s="359" t="s">
        <v>62</v>
      </c>
      <c r="L707" s="486">
        <v>1</v>
      </c>
      <c r="M707" s="357" t="s">
        <v>79</v>
      </c>
      <c r="N707" s="357" t="s">
        <v>79</v>
      </c>
      <c r="O707" s="357" t="s">
        <v>79</v>
      </c>
      <c r="P707" s="357" t="s">
        <v>79</v>
      </c>
      <c r="Q707" s="357" t="s">
        <v>79</v>
      </c>
      <c r="R707" s="357" t="s">
        <v>79</v>
      </c>
      <c r="S707" s="359">
        <v>11</v>
      </c>
      <c r="T707" s="359">
        <v>27</v>
      </c>
      <c r="U707" s="360">
        <v>60</v>
      </c>
      <c r="V707" s="361">
        <v>94</v>
      </c>
    </row>
    <row r="708" spans="9:25" ht="19.5" thickBot="1" x14ac:dyDescent="0.35">
      <c r="I708" s="532"/>
      <c r="J708" s="200"/>
      <c r="K708" s="201"/>
      <c r="L708" s="201"/>
      <c r="M708" s="388" t="s">
        <v>92</v>
      </c>
      <c r="N708" s="388"/>
      <c r="O708" s="388"/>
      <c r="P708" s="201"/>
      <c r="Q708" s="201"/>
      <c r="R708" s="201"/>
      <c r="S708" s="201"/>
      <c r="T708" s="201"/>
      <c r="U708" s="201"/>
      <c r="V708" s="202"/>
    </row>
    <row r="709" spans="9:25" ht="18.75" x14ac:dyDescent="0.3">
      <c r="I709" s="532"/>
      <c r="J709" s="487" t="s">
        <v>48</v>
      </c>
      <c r="K709" s="134"/>
      <c r="L709" s="134"/>
      <c r="M709" s="370">
        <v>5</v>
      </c>
      <c r="N709" s="370">
        <v>5</v>
      </c>
      <c r="O709" s="370">
        <v>4</v>
      </c>
      <c r="P709" s="370">
        <v>4</v>
      </c>
      <c r="Q709" s="370">
        <v>3</v>
      </c>
      <c r="R709" s="370">
        <v>3</v>
      </c>
      <c r="S709" s="348">
        <v>2</v>
      </c>
      <c r="T709" s="348">
        <v>2</v>
      </c>
      <c r="U709" s="349">
        <v>1</v>
      </c>
      <c r="V709" s="350">
        <v>1</v>
      </c>
    </row>
    <row r="710" spans="9:25" ht="18.75" x14ac:dyDescent="0.25">
      <c r="I710" s="532"/>
      <c r="J710" s="488" t="s">
        <v>54</v>
      </c>
      <c r="K710" s="134"/>
      <c r="L710" s="49" t="s">
        <v>55</v>
      </c>
      <c r="M710" s="64" t="s">
        <v>56</v>
      </c>
      <c r="N710" s="64" t="s">
        <v>57</v>
      </c>
      <c r="O710" s="64" t="s">
        <v>56</v>
      </c>
      <c r="P710" s="64" t="s">
        <v>57</v>
      </c>
      <c r="Q710" s="63" t="s">
        <v>56</v>
      </c>
      <c r="R710" s="64" t="s">
        <v>57</v>
      </c>
      <c r="S710" s="49" t="s">
        <v>56</v>
      </c>
      <c r="T710" s="50" t="s">
        <v>57</v>
      </c>
      <c r="U710" s="39" t="s">
        <v>56</v>
      </c>
      <c r="V710" s="148" t="s">
        <v>57</v>
      </c>
    </row>
    <row r="711" spans="9:25" ht="16.5" thickBot="1" x14ac:dyDescent="0.3">
      <c r="I711" s="532"/>
      <c r="J711" s="485" t="s">
        <v>98</v>
      </c>
      <c r="K711" s="359" t="s">
        <v>62</v>
      </c>
      <c r="L711" s="486">
        <v>1</v>
      </c>
      <c r="M711" s="357" t="s">
        <v>79</v>
      </c>
      <c r="N711" s="357" t="s">
        <v>79</v>
      </c>
      <c r="O711" s="357" t="s">
        <v>79</v>
      </c>
      <c r="P711" s="357" t="s">
        <v>79</v>
      </c>
      <c r="Q711" s="356" t="s">
        <v>79</v>
      </c>
      <c r="R711" s="357" t="s">
        <v>79</v>
      </c>
      <c r="S711" s="359">
        <v>3</v>
      </c>
      <c r="T711" s="489">
        <v>11</v>
      </c>
      <c r="U711" s="360">
        <v>55</v>
      </c>
      <c r="V711" s="361">
        <v>75</v>
      </c>
    </row>
    <row r="712" spans="9:25" ht="19.5" thickBot="1" x14ac:dyDescent="0.35">
      <c r="I712" s="532"/>
      <c r="J712" s="446"/>
      <c r="K712" s="490"/>
      <c r="L712" s="491"/>
      <c r="M712" s="492" t="s">
        <v>871</v>
      </c>
      <c r="N712" s="492"/>
      <c r="O712" s="492"/>
      <c r="P712" s="490"/>
      <c r="Q712" s="490"/>
      <c r="R712" s="491"/>
      <c r="S712" s="490"/>
      <c r="T712" s="490"/>
      <c r="U712" s="490"/>
      <c r="V712" s="493"/>
    </row>
    <row r="713" spans="9:25" ht="15.75" x14ac:dyDescent="0.25">
      <c r="I713" s="532"/>
      <c r="J713" s="502" t="s">
        <v>48</v>
      </c>
      <c r="K713" s="503"/>
      <c r="L713" s="503"/>
      <c r="M713" s="504">
        <v>5</v>
      </c>
      <c r="N713" s="504">
        <v>5</v>
      </c>
      <c r="O713" s="504">
        <v>4</v>
      </c>
      <c r="P713" s="504">
        <v>4</v>
      </c>
      <c r="Q713" s="504">
        <v>3</v>
      </c>
      <c r="R713" s="504">
        <v>3</v>
      </c>
      <c r="S713" s="504">
        <v>2</v>
      </c>
      <c r="T713" s="504">
        <v>2</v>
      </c>
      <c r="U713" s="503">
        <v>1</v>
      </c>
      <c r="V713" s="505">
        <v>1</v>
      </c>
    </row>
    <row r="714" spans="9:25" ht="15.75" x14ac:dyDescent="0.25">
      <c r="I714" s="532"/>
      <c r="J714" s="494" t="s">
        <v>54</v>
      </c>
      <c r="K714" s="414"/>
      <c r="L714" s="414" t="s">
        <v>55</v>
      </c>
      <c r="M714" s="413" t="s">
        <v>56</v>
      </c>
      <c r="N714" s="413" t="s">
        <v>57</v>
      </c>
      <c r="O714" s="413" t="s">
        <v>56</v>
      </c>
      <c r="P714" s="413" t="s">
        <v>57</v>
      </c>
      <c r="Q714" s="413" t="s">
        <v>56</v>
      </c>
      <c r="R714" s="413" t="s">
        <v>57</v>
      </c>
      <c r="S714" s="413" t="s">
        <v>56</v>
      </c>
      <c r="T714" s="413" t="s">
        <v>57</v>
      </c>
      <c r="U714" s="414" t="s">
        <v>56</v>
      </c>
      <c r="V714" s="415" t="s">
        <v>57</v>
      </c>
    </row>
    <row r="715" spans="9:25" ht="16.5" thickBot="1" x14ac:dyDescent="0.3">
      <c r="I715" s="532"/>
      <c r="J715" s="150" t="s">
        <v>101</v>
      </c>
      <c r="K715" s="151"/>
      <c r="L715" s="506">
        <v>1</v>
      </c>
      <c r="M715" s="507" t="s">
        <v>79</v>
      </c>
      <c r="N715" s="507" t="s">
        <v>79</v>
      </c>
      <c r="O715" s="507" t="s">
        <v>79</v>
      </c>
      <c r="P715" s="507" t="s">
        <v>79</v>
      </c>
      <c r="Q715" s="508" t="s">
        <v>79</v>
      </c>
      <c r="R715" s="507" t="s">
        <v>79</v>
      </c>
      <c r="S715" s="508" t="s">
        <v>79</v>
      </c>
      <c r="T715" s="507" t="s">
        <v>79</v>
      </c>
      <c r="U715" s="151">
        <v>35</v>
      </c>
      <c r="V715" s="509">
        <v>44</v>
      </c>
    </row>
    <row r="716" spans="9:25" ht="15.75" x14ac:dyDescent="0.25">
      <c r="I716" s="532"/>
      <c r="J716" s="532"/>
      <c r="K716" s="532"/>
      <c r="L716" s="532"/>
      <c r="M716" s="532"/>
      <c r="N716" s="532"/>
      <c r="O716" s="532"/>
      <c r="P716" s="532"/>
      <c r="Q716" s="532"/>
      <c r="R716" s="532"/>
      <c r="S716" s="532"/>
      <c r="T716" s="532"/>
      <c r="U716" s="532"/>
      <c r="V716" s="532"/>
      <c r="W716" s="532"/>
      <c r="X716" s="532"/>
      <c r="Y716" s="532"/>
    </row>
    <row r="717" spans="9:25" x14ac:dyDescent="0.25">
      <c r="I717" s="499"/>
      <c r="J717" s="499"/>
      <c r="K717" s="499"/>
      <c r="L717" s="499"/>
      <c r="M717" s="499"/>
      <c r="N717" s="499"/>
      <c r="O717" s="499"/>
      <c r="P717" s="499"/>
      <c r="Q717" s="499"/>
      <c r="R717" s="499"/>
      <c r="S717" s="499"/>
      <c r="T717" s="499"/>
      <c r="U717" s="499"/>
      <c r="V717" s="499"/>
      <c r="W717" s="499"/>
    </row>
    <row r="718" spans="9:25" ht="15.75" thickBot="1" x14ac:dyDescent="0.3"/>
    <row r="719" spans="9:25" ht="16.5" thickBot="1" x14ac:dyDescent="0.3">
      <c r="I719" s="510" t="s">
        <v>102</v>
      </c>
      <c r="J719" s="534" t="s">
        <v>43</v>
      </c>
      <c r="K719" s="533">
        <v>32</v>
      </c>
      <c r="L719" s="533" t="s">
        <v>44</v>
      </c>
      <c r="M719" s="533">
        <v>259</v>
      </c>
      <c r="N719" s="533"/>
      <c r="O719" s="533"/>
      <c r="P719" s="533"/>
      <c r="Q719" s="533"/>
      <c r="R719" s="533"/>
      <c r="S719" s="533"/>
      <c r="T719" s="606" t="s">
        <v>883</v>
      </c>
      <c r="U719" s="604"/>
      <c r="V719" s="535">
        <v>201375.99999999997</v>
      </c>
    </row>
    <row r="720" spans="9:25" ht="19.5" thickBot="1" x14ac:dyDescent="0.35">
      <c r="I720" s="511" t="s">
        <v>280</v>
      </c>
      <c r="J720" s="28"/>
      <c r="K720" s="29"/>
      <c r="L720" s="29"/>
      <c r="M720" s="339" t="s">
        <v>47</v>
      </c>
      <c r="N720" s="339"/>
      <c r="O720" s="339"/>
      <c r="P720" s="29"/>
      <c r="Q720" s="29"/>
      <c r="R720" s="29"/>
      <c r="S720" s="340"/>
      <c r="T720" s="29"/>
      <c r="U720" s="29"/>
      <c r="V720" s="30"/>
    </row>
    <row r="721" spans="9:22" ht="18.75" x14ac:dyDescent="0.3">
      <c r="I721" s="532"/>
      <c r="J721" s="459" t="s">
        <v>48</v>
      </c>
      <c r="K721" s="352"/>
      <c r="L721" s="352"/>
      <c r="M721" s="345">
        <v>5</v>
      </c>
      <c r="N721" s="345">
        <v>5</v>
      </c>
      <c r="O721" s="346">
        <v>4</v>
      </c>
      <c r="P721" s="346">
        <v>4</v>
      </c>
      <c r="Q721" s="347">
        <v>3</v>
      </c>
      <c r="R721" s="347">
        <v>3</v>
      </c>
      <c r="S721" s="348">
        <v>2</v>
      </c>
      <c r="T721" s="348">
        <v>2</v>
      </c>
      <c r="U721" s="349">
        <v>1</v>
      </c>
      <c r="V721" s="350">
        <v>1</v>
      </c>
    </row>
    <row r="722" spans="9:22" ht="18.75" x14ac:dyDescent="0.25">
      <c r="I722" s="532"/>
      <c r="J722" s="461" t="s">
        <v>54</v>
      </c>
      <c r="K722" s="352"/>
      <c r="L722" s="45" t="s">
        <v>55</v>
      </c>
      <c r="M722" s="45" t="s">
        <v>56</v>
      </c>
      <c r="N722" s="45" t="s">
        <v>57</v>
      </c>
      <c r="O722" s="46" t="s">
        <v>56</v>
      </c>
      <c r="P722" s="46" t="s">
        <v>57</v>
      </c>
      <c r="Q722" s="47" t="s">
        <v>56</v>
      </c>
      <c r="R722" s="48" t="s">
        <v>57</v>
      </c>
      <c r="S722" s="49" t="s">
        <v>56</v>
      </c>
      <c r="T722" s="50" t="s">
        <v>57</v>
      </c>
      <c r="U722" s="39" t="s">
        <v>56</v>
      </c>
      <c r="V722" s="148" t="s">
        <v>57</v>
      </c>
    </row>
    <row r="723" spans="9:22" ht="15.75" x14ac:dyDescent="0.25">
      <c r="I723" s="532"/>
      <c r="J723" s="54" t="s">
        <v>61</v>
      </c>
      <c r="K723" s="45" t="s">
        <v>62</v>
      </c>
      <c r="L723" s="468">
        <v>1.2861512791991104E-3</v>
      </c>
      <c r="M723" s="45">
        <v>1</v>
      </c>
      <c r="N723" s="45">
        <v>1</v>
      </c>
      <c r="O723" s="46">
        <v>0</v>
      </c>
      <c r="P723" s="46">
        <v>4</v>
      </c>
      <c r="Q723" s="47">
        <v>0</v>
      </c>
      <c r="R723" s="47">
        <v>13</v>
      </c>
      <c r="S723" s="49">
        <v>22</v>
      </c>
      <c r="T723" s="49">
        <v>59</v>
      </c>
      <c r="U723" s="39">
        <v>80</v>
      </c>
      <c r="V723" s="148">
        <v>129</v>
      </c>
    </row>
    <row r="724" spans="9:22" ht="15.75" x14ac:dyDescent="0.25">
      <c r="I724" s="532"/>
      <c r="J724" s="84" t="s">
        <v>61</v>
      </c>
      <c r="K724" s="46" t="s">
        <v>62</v>
      </c>
      <c r="L724" s="478">
        <v>0.16541196567614813</v>
      </c>
      <c r="M724" s="64" t="s">
        <v>79</v>
      </c>
      <c r="N724" s="64" t="s">
        <v>79</v>
      </c>
      <c r="O724" s="46">
        <v>1</v>
      </c>
      <c r="P724" s="46">
        <v>6</v>
      </c>
      <c r="Q724" s="47">
        <v>0</v>
      </c>
      <c r="R724" s="47">
        <v>15</v>
      </c>
      <c r="S724" s="49">
        <v>12</v>
      </c>
      <c r="T724" s="49">
        <v>66</v>
      </c>
      <c r="U724" s="39">
        <v>56</v>
      </c>
      <c r="V724" s="148">
        <v>134</v>
      </c>
    </row>
    <row r="725" spans="9:22" ht="16.5" thickBot="1" x14ac:dyDescent="0.3">
      <c r="I725" s="532"/>
      <c r="J725" s="480" t="s">
        <v>61</v>
      </c>
      <c r="K725" s="358" t="s">
        <v>62</v>
      </c>
      <c r="L725" s="479">
        <v>1.0000000000000002</v>
      </c>
      <c r="M725" s="357" t="s">
        <v>79</v>
      </c>
      <c r="N725" s="357" t="s">
        <v>79</v>
      </c>
      <c r="O725" s="357" t="s">
        <v>79</v>
      </c>
      <c r="P725" s="357" t="s">
        <v>79</v>
      </c>
      <c r="Q725" s="358">
        <v>3</v>
      </c>
      <c r="R725" s="358">
        <v>16</v>
      </c>
      <c r="S725" s="359">
        <v>17</v>
      </c>
      <c r="T725" s="359">
        <v>73</v>
      </c>
      <c r="U725" s="360">
        <v>39</v>
      </c>
      <c r="V725" s="361">
        <v>134</v>
      </c>
    </row>
    <row r="726" spans="9:22" ht="19.5" thickBot="1" x14ac:dyDescent="0.35">
      <c r="I726" s="532"/>
      <c r="J726" s="185"/>
      <c r="K726" s="186"/>
      <c r="L726" s="186"/>
      <c r="M726" s="364" t="s">
        <v>863</v>
      </c>
      <c r="N726" s="364"/>
      <c r="O726" s="364"/>
      <c r="P726" s="186"/>
      <c r="Q726" s="186"/>
      <c r="R726" s="186"/>
      <c r="S726" s="186"/>
      <c r="T726" s="186"/>
      <c r="U726" s="186"/>
      <c r="V726" s="187"/>
    </row>
    <row r="727" spans="9:22" ht="18.75" x14ac:dyDescent="0.3">
      <c r="I727" s="532"/>
      <c r="J727" s="476" t="s">
        <v>48</v>
      </c>
      <c r="K727" s="82"/>
      <c r="L727" s="82"/>
      <c r="M727" s="370">
        <v>5</v>
      </c>
      <c r="N727" s="370">
        <v>5</v>
      </c>
      <c r="O727" s="346">
        <v>4</v>
      </c>
      <c r="P727" s="346">
        <v>4</v>
      </c>
      <c r="Q727" s="347">
        <v>3</v>
      </c>
      <c r="R727" s="347">
        <v>3</v>
      </c>
      <c r="S727" s="348">
        <v>2</v>
      </c>
      <c r="T727" s="348">
        <v>2</v>
      </c>
      <c r="U727" s="349">
        <v>1</v>
      </c>
      <c r="V727" s="350">
        <v>1</v>
      </c>
    </row>
    <row r="728" spans="9:22" ht="18.75" x14ac:dyDescent="0.25">
      <c r="I728" s="532"/>
      <c r="J728" s="477" t="s">
        <v>54</v>
      </c>
      <c r="K728" s="82"/>
      <c r="L728" s="46" t="s">
        <v>55</v>
      </c>
      <c r="M728" s="64" t="s">
        <v>56</v>
      </c>
      <c r="N728" s="64" t="s">
        <v>57</v>
      </c>
      <c r="O728" s="46" t="s">
        <v>56</v>
      </c>
      <c r="P728" s="46" t="s">
        <v>57</v>
      </c>
      <c r="Q728" s="47" t="s">
        <v>56</v>
      </c>
      <c r="R728" s="48" t="s">
        <v>57</v>
      </c>
      <c r="S728" s="49" t="s">
        <v>56</v>
      </c>
      <c r="T728" s="50" t="s">
        <v>57</v>
      </c>
      <c r="U728" s="39" t="s">
        <v>56</v>
      </c>
      <c r="V728" s="148" t="s">
        <v>57</v>
      </c>
    </row>
    <row r="729" spans="9:22" ht="15.75" x14ac:dyDescent="0.25">
      <c r="I729" s="532"/>
      <c r="J729" s="84" t="s">
        <v>83</v>
      </c>
      <c r="K729" s="46" t="s">
        <v>62</v>
      </c>
      <c r="L729" s="478">
        <v>3.5761957730812012E-2</v>
      </c>
      <c r="M729" s="64" t="s">
        <v>79</v>
      </c>
      <c r="N729" s="64" t="s">
        <v>79</v>
      </c>
      <c r="O729" s="46">
        <v>1</v>
      </c>
      <c r="P729" s="46">
        <v>5</v>
      </c>
      <c r="Q729" s="47">
        <v>0</v>
      </c>
      <c r="R729" s="47">
        <v>9</v>
      </c>
      <c r="S729" s="49">
        <v>9</v>
      </c>
      <c r="T729" s="49">
        <v>44</v>
      </c>
      <c r="U729" s="39">
        <v>69</v>
      </c>
      <c r="V729" s="148">
        <v>120</v>
      </c>
    </row>
    <row r="730" spans="9:22" ht="16.5" thickBot="1" x14ac:dyDescent="0.3">
      <c r="I730" s="532"/>
      <c r="J730" s="480" t="s">
        <v>83</v>
      </c>
      <c r="K730" s="358" t="s">
        <v>62</v>
      </c>
      <c r="L730" s="481">
        <v>1</v>
      </c>
      <c r="M730" s="357" t="s">
        <v>79</v>
      </c>
      <c r="N730" s="357" t="s">
        <v>79</v>
      </c>
      <c r="O730" s="357" t="s">
        <v>79</v>
      </c>
      <c r="P730" s="357" t="s">
        <v>79</v>
      </c>
      <c r="Q730" s="473">
        <v>1</v>
      </c>
      <c r="R730" s="473">
        <v>12</v>
      </c>
      <c r="S730" s="359">
        <v>9</v>
      </c>
      <c r="T730" s="359">
        <v>53</v>
      </c>
      <c r="U730" s="360">
        <v>52</v>
      </c>
      <c r="V730" s="361">
        <v>125</v>
      </c>
    </row>
    <row r="731" spans="9:22" ht="19.5" thickBot="1" x14ac:dyDescent="0.35">
      <c r="I731" s="532"/>
      <c r="J731" s="191"/>
      <c r="K731" s="383"/>
      <c r="L731" s="383"/>
      <c r="M731" s="384" t="s">
        <v>85</v>
      </c>
      <c r="N731" s="384"/>
      <c r="O731" s="384"/>
      <c r="P731" s="192"/>
      <c r="Q731" s="192"/>
      <c r="R731" s="192"/>
      <c r="S731" s="192"/>
      <c r="T731" s="192"/>
      <c r="U731" s="192"/>
      <c r="V731" s="193"/>
    </row>
    <row r="732" spans="9:22" ht="18.75" x14ac:dyDescent="0.3">
      <c r="I732" s="532"/>
      <c r="J732" s="482" t="s">
        <v>48</v>
      </c>
      <c r="K732" s="102"/>
      <c r="L732" s="102"/>
      <c r="M732" s="370">
        <v>5</v>
      </c>
      <c r="N732" s="370">
        <v>5</v>
      </c>
      <c r="O732" s="370">
        <v>4</v>
      </c>
      <c r="P732" s="370">
        <v>4</v>
      </c>
      <c r="Q732" s="347">
        <v>3</v>
      </c>
      <c r="R732" s="347">
        <v>3</v>
      </c>
      <c r="S732" s="348">
        <v>2</v>
      </c>
      <c r="T732" s="348">
        <v>2</v>
      </c>
      <c r="U732" s="349">
        <v>1</v>
      </c>
      <c r="V732" s="350">
        <v>1</v>
      </c>
    </row>
    <row r="733" spans="9:22" ht="18.75" x14ac:dyDescent="0.25">
      <c r="I733" s="532"/>
      <c r="J733" s="483" t="s">
        <v>54</v>
      </c>
      <c r="K733" s="102"/>
      <c r="L733" s="48" t="s">
        <v>55</v>
      </c>
      <c r="M733" s="64" t="s">
        <v>56</v>
      </c>
      <c r="N733" s="64" t="s">
        <v>57</v>
      </c>
      <c r="O733" s="64" t="s">
        <v>56</v>
      </c>
      <c r="P733" s="64" t="s">
        <v>57</v>
      </c>
      <c r="Q733" s="47" t="s">
        <v>56</v>
      </c>
      <c r="R733" s="48" t="s">
        <v>57</v>
      </c>
      <c r="S733" s="49" t="s">
        <v>56</v>
      </c>
      <c r="T733" s="50" t="s">
        <v>57</v>
      </c>
      <c r="U733" s="39" t="s">
        <v>56</v>
      </c>
      <c r="V733" s="148" t="s">
        <v>57</v>
      </c>
    </row>
    <row r="734" spans="9:22" ht="15.75" x14ac:dyDescent="0.25">
      <c r="I734" s="532"/>
      <c r="J734" s="106" t="s">
        <v>88</v>
      </c>
      <c r="K734" s="48" t="s">
        <v>62</v>
      </c>
      <c r="L734" s="484">
        <v>0.4536290322580645</v>
      </c>
      <c r="M734" s="64" t="s">
        <v>79</v>
      </c>
      <c r="N734" s="64" t="s">
        <v>79</v>
      </c>
      <c r="O734" s="64" t="s">
        <v>79</v>
      </c>
      <c r="P734" s="64" t="s">
        <v>79</v>
      </c>
      <c r="Q734" s="47">
        <v>1</v>
      </c>
      <c r="R734" s="47">
        <v>8</v>
      </c>
      <c r="S734" s="49">
        <v>2</v>
      </c>
      <c r="T734" s="49">
        <v>26</v>
      </c>
      <c r="U734" s="39">
        <v>66</v>
      </c>
      <c r="V734" s="148">
        <v>101</v>
      </c>
    </row>
    <row r="735" spans="9:22" ht="16.5" thickBot="1" x14ac:dyDescent="0.3">
      <c r="I735" s="532"/>
      <c r="J735" s="485" t="s">
        <v>88</v>
      </c>
      <c r="K735" s="359" t="s">
        <v>62</v>
      </c>
      <c r="L735" s="486">
        <v>1</v>
      </c>
      <c r="M735" s="357" t="s">
        <v>79</v>
      </c>
      <c r="N735" s="357" t="s">
        <v>79</v>
      </c>
      <c r="O735" s="357" t="s">
        <v>79</v>
      </c>
      <c r="P735" s="357" t="s">
        <v>79</v>
      </c>
      <c r="Q735" s="357" t="s">
        <v>79</v>
      </c>
      <c r="R735" s="357" t="s">
        <v>79</v>
      </c>
      <c r="S735" s="359">
        <v>11</v>
      </c>
      <c r="T735" s="359">
        <v>29</v>
      </c>
      <c r="U735" s="360">
        <v>63</v>
      </c>
      <c r="V735" s="361">
        <v>103</v>
      </c>
    </row>
    <row r="736" spans="9:22" ht="19.5" thickBot="1" x14ac:dyDescent="0.35">
      <c r="I736" s="532"/>
      <c r="J736" s="200"/>
      <c r="K736" s="201"/>
      <c r="L736" s="201"/>
      <c r="M736" s="388" t="s">
        <v>92</v>
      </c>
      <c r="N736" s="388"/>
      <c r="O736" s="388"/>
      <c r="P736" s="201"/>
      <c r="Q736" s="201"/>
      <c r="R736" s="201"/>
      <c r="S736" s="201"/>
      <c r="T736" s="201"/>
      <c r="U736" s="201"/>
      <c r="V736" s="202"/>
    </row>
    <row r="737" spans="9:27" ht="18.75" x14ac:dyDescent="0.3">
      <c r="I737" s="532"/>
      <c r="J737" s="487" t="s">
        <v>48</v>
      </c>
      <c r="K737" s="134"/>
      <c r="L737" s="134"/>
      <c r="M737" s="370">
        <v>5</v>
      </c>
      <c r="N737" s="370">
        <v>5</v>
      </c>
      <c r="O737" s="370">
        <v>4</v>
      </c>
      <c r="P737" s="370">
        <v>4</v>
      </c>
      <c r="Q737" s="370">
        <v>3</v>
      </c>
      <c r="R737" s="370">
        <v>3</v>
      </c>
      <c r="S737" s="348">
        <v>2</v>
      </c>
      <c r="T737" s="348">
        <v>2</v>
      </c>
      <c r="U737" s="349">
        <v>1</v>
      </c>
      <c r="V737" s="350">
        <v>1</v>
      </c>
    </row>
    <row r="738" spans="9:27" ht="18.75" x14ac:dyDescent="0.25">
      <c r="I738" s="532"/>
      <c r="J738" s="488" t="s">
        <v>54</v>
      </c>
      <c r="K738" s="134"/>
      <c r="L738" s="49" t="s">
        <v>55</v>
      </c>
      <c r="M738" s="64" t="s">
        <v>56</v>
      </c>
      <c r="N738" s="64" t="s">
        <v>57</v>
      </c>
      <c r="O738" s="64" t="s">
        <v>56</v>
      </c>
      <c r="P738" s="64" t="s">
        <v>57</v>
      </c>
      <c r="Q738" s="63" t="s">
        <v>56</v>
      </c>
      <c r="R738" s="64" t="s">
        <v>57</v>
      </c>
      <c r="S738" s="49" t="s">
        <v>56</v>
      </c>
      <c r="T738" s="50" t="s">
        <v>57</v>
      </c>
      <c r="U738" s="39" t="s">
        <v>56</v>
      </c>
      <c r="V738" s="148" t="s">
        <v>57</v>
      </c>
    </row>
    <row r="739" spans="9:27" ht="16.5" thickBot="1" x14ac:dyDescent="0.3">
      <c r="I739" s="532"/>
      <c r="J739" s="485" t="s">
        <v>98</v>
      </c>
      <c r="K739" s="359" t="s">
        <v>62</v>
      </c>
      <c r="L739" s="486">
        <v>1</v>
      </c>
      <c r="M739" s="357" t="s">
        <v>79</v>
      </c>
      <c r="N739" s="357" t="s">
        <v>79</v>
      </c>
      <c r="O739" s="357" t="s">
        <v>79</v>
      </c>
      <c r="P739" s="357" t="s">
        <v>79</v>
      </c>
      <c r="Q739" s="356" t="s">
        <v>79</v>
      </c>
      <c r="R739" s="357" t="s">
        <v>79</v>
      </c>
      <c r="S739" s="359">
        <v>3</v>
      </c>
      <c r="T739" s="489">
        <v>13</v>
      </c>
      <c r="U739" s="360">
        <v>58</v>
      </c>
      <c r="V739" s="361">
        <v>79</v>
      </c>
    </row>
    <row r="740" spans="9:27" ht="19.5" thickBot="1" x14ac:dyDescent="0.35">
      <c r="I740" s="532"/>
      <c r="J740" s="446"/>
      <c r="K740" s="490"/>
      <c r="L740" s="491"/>
      <c r="M740" s="492" t="s">
        <v>871</v>
      </c>
      <c r="N740" s="492"/>
      <c r="O740" s="492"/>
      <c r="P740" s="490"/>
      <c r="Q740" s="490"/>
      <c r="R740" s="491"/>
      <c r="S740" s="490"/>
      <c r="T740" s="490"/>
      <c r="U740" s="490"/>
      <c r="V740" s="493"/>
    </row>
    <row r="741" spans="9:27" ht="15.75" x14ac:dyDescent="0.25">
      <c r="I741" s="532"/>
      <c r="J741" s="502" t="s">
        <v>48</v>
      </c>
      <c r="K741" s="503"/>
      <c r="L741" s="503"/>
      <c r="M741" s="504">
        <v>5</v>
      </c>
      <c r="N741" s="504">
        <v>5</v>
      </c>
      <c r="O741" s="504">
        <v>4</v>
      </c>
      <c r="P741" s="504">
        <v>4</v>
      </c>
      <c r="Q741" s="504">
        <v>3</v>
      </c>
      <c r="R741" s="504">
        <v>3</v>
      </c>
      <c r="S741" s="504">
        <v>2</v>
      </c>
      <c r="T741" s="504">
        <v>2</v>
      </c>
      <c r="U741" s="503">
        <v>1</v>
      </c>
      <c r="V741" s="505">
        <v>1</v>
      </c>
    </row>
    <row r="742" spans="9:27" ht="15.75" x14ac:dyDescent="0.25">
      <c r="I742" s="532"/>
      <c r="J742" s="494" t="s">
        <v>54</v>
      </c>
      <c r="K742" s="414"/>
      <c r="L742" s="414" t="s">
        <v>55</v>
      </c>
      <c r="M742" s="413" t="s">
        <v>56</v>
      </c>
      <c r="N742" s="413" t="s">
        <v>57</v>
      </c>
      <c r="O742" s="413" t="s">
        <v>56</v>
      </c>
      <c r="P742" s="413" t="s">
        <v>57</v>
      </c>
      <c r="Q742" s="413" t="s">
        <v>56</v>
      </c>
      <c r="R742" s="413" t="s">
        <v>57</v>
      </c>
      <c r="S742" s="413" t="s">
        <v>56</v>
      </c>
      <c r="T742" s="413" t="s">
        <v>57</v>
      </c>
      <c r="U742" s="414" t="s">
        <v>56</v>
      </c>
      <c r="V742" s="415" t="s">
        <v>57</v>
      </c>
    </row>
    <row r="743" spans="9:27" ht="16.5" thickBot="1" x14ac:dyDescent="0.3">
      <c r="I743" s="532"/>
      <c r="J743" s="150" t="s">
        <v>101</v>
      </c>
      <c r="K743" s="151"/>
      <c r="L743" s="506">
        <v>1</v>
      </c>
      <c r="M743" s="507" t="s">
        <v>79</v>
      </c>
      <c r="N743" s="507" t="s">
        <v>79</v>
      </c>
      <c r="O743" s="507" t="s">
        <v>79</v>
      </c>
      <c r="P743" s="507" t="s">
        <v>79</v>
      </c>
      <c r="Q743" s="508" t="s">
        <v>79</v>
      </c>
      <c r="R743" s="507" t="s">
        <v>79</v>
      </c>
      <c r="S743" s="508" t="s">
        <v>79</v>
      </c>
      <c r="T743" s="507" t="s">
        <v>79</v>
      </c>
      <c r="U743" s="151">
        <v>38</v>
      </c>
      <c r="V743" s="509">
        <v>45</v>
      </c>
    </row>
    <row r="744" spans="9:27" ht="15.75" x14ac:dyDescent="0.25">
      <c r="I744" s="532"/>
      <c r="J744" s="532"/>
      <c r="K744" s="532"/>
      <c r="L744" s="532"/>
      <c r="M744" s="532"/>
      <c r="N744" s="532"/>
      <c r="O744" s="532"/>
      <c r="P744" s="532"/>
      <c r="Q744" s="532"/>
      <c r="R744" s="532"/>
      <c r="S744" s="532"/>
      <c r="T744" s="532"/>
      <c r="U744" s="532"/>
      <c r="V744" s="532"/>
      <c r="W744" s="532"/>
      <c r="X744" s="532"/>
      <c r="Y744" s="532"/>
      <c r="Z744" s="532"/>
      <c r="AA744" s="532"/>
    </row>
    <row r="745" spans="9:27" x14ac:dyDescent="0.25">
      <c r="I745" s="499"/>
      <c r="J745" s="499"/>
      <c r="K745" s="499"/>
      <c r="L745" s="499"/>
      <c r="M745" s="499"/>
      <c r="N745" s="499"/>
      <c r="O745" s="499"/>
      <c r="P745" s="499"/>
      <c r="Q745" s="499"/>
      <c r="R745" s="499"/>
      <c r="S745" s="499"/>
      <c r="T745" s="499"/>
      <c r="U745" s="499"/>
      <c r="V745" s="499"/>
      <c r="W745" s="499"/>
    </row>
    <row r="746" spans="9:27" ht="15.75" thickBot="1" x14ac:dyDescent="0.3"/>
    <row r="747" spans="9:27" ht="16.5" thickBot="1" x14ac:dyDescent="0.3">
      <c r="I747" s="510" t="s">
        <v>102</v>
      </c>
      <c r="J747" s="534" t="s">
        <v>43</v>
      </c>
      <c r="K747" s="533">
        <v>33</v>
      </c>
      <c r="L747" s="533" t="s">
        <v>44</v>
      </c>
      <c r="M747" s="533">
        <v>284</v>
      </c>
      <c r="N747" s="533"/>
      <c r="O747" s="533"/>
      <c r="P747" s="533"/>
      <c r="Q747" s="533"/>
      <c r="R747" s="533"/>
      <c r="S747" s="533"/>
      <c r="T747" s="606" t="s">
        <v>883</v>
      </c>
      <c r="U747" s="604"/>
      <c r="V747" s="535">
        <v>237336</v>
      </c>
    </row>
    <row r="748" spans="9:27" ht="19.5" thickBot="1" x14ac:dyDescent="0.35">
      <c r="I748" s="511" t="s">
        <v>281</v>
      </c>
      <c r="J748" s="28"/>
      <c r="K748" s="29"/>
      <c r="L748" s="29"/>
      <c r="M748" s="339" t="s">
        <v>47</v>
      </c>
      <c r="N748" s="339"/>
      <c r="O748" s="339"/>
      <c r="P748" s="29"/>
      <c r="Q748" s="29"/>
      <c r="R748" s="29"/>
      <c r="S748" s="340"/>
      <c r="T748" s="29"/>
      <c r="U748" s="29"/>
      <c r="V748" s="30"/>
    </row>
    <row r="749" spans="9:27" ht="18.75" x14ac:dyDescent="0.3">
      <c r="I749" s="532"/>
      <c r="J749" s="459" t="s">
        <v>48</v>
      </c>
      <c r="K749" s="352"/>
      <c r="L749" s="352"/>
      <c r="M749" s="345">
        <v>5</v>
      </c>
      <c r="N749" s="345">
        <v>5</v>
      </c>
      <c r="O749" s="346">
        <v>4</v>
      </c>
      <c r="P749" s="346">
        <v>4</v>
      </c>
      <c r="Q749" s="347">
        <v>3</v>
      </c>
      <c r="R749" s="347">
        <v>3</v>
      </c>
      <c r="S749" s="348">
        <v>2</v>
      </c>
      <c r="T749" s="348">
        <v>2</v>
      </c>
      <c r="U749" s="349">
        <v>1</v>
      </c>
      <c r="V749" s="350">
        <v>1</v>
      </c>
    </row>
    <row r="750" spans="9:27" ht="18.75" x14ac:dyDescent="0.25">
      <c r="I750" s="532"/>
      <c r="J750" s="461" t="s">
        <v>54</v>
      </c>
      <c r="K750" s="352"/>
      <c r="L750" s="45" t="s">
        <v>55</v>
      </c>
      <c r="M750" s="45" t="s">
        <v>56</v>
      </c>
      <c r="N750" s="45" t="s">
        <v>57</v>
      </c>
      <c r="O750" s="46" t="s">
        <v>56</v>
      </c>
      <c r="P750" s="46" t="s">
        <v>57</v>
      </c>
      <c r="Q750" s="47" t="s">
        <v>56</v>
      </c>
      <c r="R750" s="48" t="s">
        <v>57</v>
      </c>
      <c r="S750" s="49" t="s">
        <v>56</v>
      </c>
      <c r="T750" s="50" t="s">
        <v>57</v>
      </c>
      <c r="U750" s="39" t="s">
        <v>56</v>
      </c>
      <c r="V750" s="148" t="s">
        <v>57</v>
      </c>
    </row>
    <row r="751" spans="9:27" ht="15.75" x14ac:dyDescent="0.25">
      <c r="I751" s="532"/>
      <c r="J751" s="54" t="s">
        <v>61</v>
      </c>
      <c r="K751" s="45" t="s">
        <v>62</v>
      </c>
      <c r="L751" s="468">
        <v>1.1966157683621532E-3</v>
      </c>
      <c r="M751" s="45">
        <v>1</v>
      </c>
      <c r="N751" s="45">
        <v>1</v>
      </c>
      <c r="O751" s="46">
        <v>0</v>
      </c>
      <c r="P751" s="46">
        <v>3</v>
      </c>
      <c r="Q751" s="47">
        <v>0</v>
      </c>
      <c r="R751" s="47">
        <v>14</v>
      </c>
      <c r="S751" s="49">
        <v>27</v>
      </c>
      <c r="T751" s="49">
        <v>61</v>
      </c>
      <c r="U751" s="39">
        <v>74</v>
      </c>
      <c r="V751" s="148">
        <v>135</v>
      </c>
    </row>
    <row r="752" spans="9:27" ht="15.75" x14ac:dyDescent="0.25">
      <c r="I752" s="532"/>
      <c r="J752" s="84" t="s">
        <v>61</v>
      </c>
      <c r="K752" s="46" t="s">
        <v>62</v>
      </c>
      <c r="L752" s="478">
        <v>0.15924259277985642</v>
      </c>
      <c r="M752" s="64" t="s">
        <v>79</v>
      </c>
      <c r="N752" s="64" t="s">
        <v>79</v>
      </c>
      <c r="O752" s="46">
        <v>1</v>
      </c>
      <c r="P752" s="46">
        <v>5</v>
      </c>
      <c r="Q752" s="47">
        <v>0</v>
      </c>
      <c r="R752" s="47">
        <v>15</v>
      </c>
      <c r="S752" s="49">
        <v>18</v>
      </c>
      <c r="T752" s="49">
        <v>70</v>
      </c>
      <c r="U752" s="39">
        <v>63</v>
      </c>
      <c r="V752" s="148">
        <v>143</v>
      </c>
    </row>
    <row r="753" spans="9:22" ht="16.5" thickBot="1" x14ac:dyDescent="0.3">
      <c r="I753" s="532"/>
      <c r="J753" s="480" t="s">
        <v>61</v>
      </c>
      <c r="K753" s="358" t="s">
        <v>62</v>
      </c>
      <c r="L753" s="479">
        <v>1</v>
      </c>
      <c r="M753" s="357" t="s">
        <v>79</v>
      </c>
      <c r="N753" s="357" t="s">
        <v>79</v>
      </c>
      <c r="O753" s="357" t="s">
        <v>79</v>
      </c>
      <c r="P753" s="357" t="s">
        <v>79</v>
      </c>
      <c r="Q753" s="358">
        <v>3</v>
      </c>
      <c r="R753" s="358">
        <v>18</v>
      </c>
      <c r="S753" s="359">
        <v>16</v>
      </c>
      <c r="T753" s="359">
        <v>68</v>
      </c>
      <c r="U753" s="360">
        <v>58</v>
      </c>
      <c r="V753" s="361">
        <v>144</v>
      </c>
    </row>
    <row r="754" spans="9:22" ht="19.5" thickBot="1" x14ac:dyDescent="0.35">
      <c r="I754" s="532"/>
      <c r="J754" s="185"/>
      <c r="K754" s="186"/>
      <c r="L754" s="186"/>
      <c r="M754" s="364" t="s">
        <v>863</v>
      </c>
      <c r="N754" s="364"/>
      <c r="O754" s="364"/>
      <c r="P754" s="186"/>
      <c r="Q754" s="186"/>
      <c r="R754" s="186"/>
      <c r="S754" s="186"/>
      <c r="T754" s="186"/>
      <c r="U754" s="186"/>
      <c r="V754" s="187"/>
    </row>
    <row r="755" spans="9:22" ht="18.75" x14ac:dyDescent="0.3">
      <c r="I755" s="532"/>
      <c r="J755" s="476" t="s">
        <v>48</v>
      </c>
      <c r="K755" s="82"/>
      <c r="L755" s="82"/>
      <c r="M755" s="370">
        <v>5</v>
      </c>
      <c r="N755" s="370">
        <v>5</v>
      </c>
      <c r="O755" s="346">
        <v>4</v>
      </c>
      <c r="P755" s="346">
        <v>4</v>
      </c>
      <c r="Q755" s="347">
        <v>3</v>
      </c>
      <c r="R755" s="347">
        <v>3</v>
      </c>
      <c r="S755" s="348">
        <v>2</v>
      </c>
      <c r="T755" s="348">
        <v>2</v>
      </c>
      <c r="U755" s="349">
        <v>1</v>
      </c>
      <c r="V755" s="350">
        <v>1</v>
      </c>
    </row>
    <row r="756" spans="9:22" ht="18.75" x14ac:dyDescent="0.25">
      <c r="I756" s="532"/>
      <c r="J756" s="477" t="s">
        <v>54</v>
      </c>
      <c r="K756" s="82"/>
      <c r="L756" s="46" t="s">
        <v>55</v>
      </c>
      <c r="M756" s="64" t="s">
        <v>56</v>
      </c>
      <c r="N756" s="64" t="s">
        <v>57</v>
      </c>
      <c r="O756" s="46" t="s">
        <v>56</v>
      </c>
      <c r="P756" s="46" t="s">
        <v>57</v>
      </c>
      <c r="Q756" s="47" t="s">
        <v>56</v>
      </c>
      <c r="R756" s="48" t="s">
        <v>57</v>
      </c>
      <c r="S756" s="49" t="s">
        <v>56</v>
      </c>
      <c r="T756" s="50" t="s">
        <v>57</v>
      </c>
      <c r="U756" s="39" t="s">
        <v>56</v>
      </c>
      <c r="V756" s="148" t="s">
        <v>57</v>
      </c>
    </row>
    <row r="757" spans="9:22" ht="15.75" x14ac:dyDescent="0.25">
      <c r="I757" s="532"/>
      <c r="J757" s="84" t="s">
        <v>83</v>
      </c>
      <c r="K757" s="46" t="s">
        <v>62</v>
      </c>
      <c r="L757" s="478">
        <v>3.4261974584555231E-2</v>
      </c>
      <c r="M757" s="64" t="s">
        <v>79</v>
      </c>
      <c r="N757" s="64" t="s">
        <v>79</v>
      </c>
      <c r="O757" s="46">
        <v>1</v>
      </c>
      <c r="P757" s="46">
        <v>4</v>
      </c>
      <c r="Q757" s="47">
        <v>0</v>
      </c>
      <c r="R757" s="47">
        <v>9</v>
      </c>
      <c r="S757" s="49">
        <v>10</v>
      </c>
      <c r="T757" s="49">
        <v>49</v>
      </c>
      <c r="U757" s="39">
        <v>71</v>
      </c>
      <c r="V757" s="148">
        <v>127</v>
      </c>
    </row>
    <row r="758" spans="9:22" ht="16.5" thickBot="1" x14ac:dyDescent="0.3">
      <c r="I758" s="532"/>
      <c r="J758" s="480" t="s">
        <v>83</v>
      </c>
      <c r="K758" s="358" t="s">
        <v>62</v>
      </c>
      <c r="L758" s="481">
        <v>1</v>
      </c>
      <c r="M758" s="357" t="s">
        <v>79</v>
      </c>
      <c r="N758" s="357" t="s">
        <v>79</v>
      </c>
      <c r="O758" s="357" t="s">
        <v>79</v>
      </c>
      <c r="P758" s="357" t="s">
        <v>79</v>
      </c>
      <c r="Q758" s="473">
        <v>1</v>
      </c>
      <c r="R758" s="473">
        <v>11</v>
      </c>
      <c r="S758" s="359">
        <v>7</v>
      </c>
      <c r="T758" s="359">
        <v>52</v>
      </c>
      <c r="U758" s="360">
        <v>66</v>
      </c>
      <c r="V758" s="361">
        <v>134</v>
      </c>
    </row>
    <row r="759" spans="9:22" ht="19.5" thickBot="1" x14ac:dyDescent="0.35">
      <c r="I759" s="532"/>
      <c r="J759" s="191"/>
      <c r="K759" s="383"/>
      <c r="L759" s="383"/>
      <c r="M759" s="384" t="s">
        <v>85</v>
      </c>
      <c r="N759" s="384"/>
      <c r="O759" s="384"/>
      <c r="P759" s="192"/>
      <c r="Q759" s="192"/>
      <c r="R759" s="192"/>
      <c r="S759" s="192"/>
      <c r="T759" s="192"/>
      <c r="U759" s="192"/>
      <c r="V759" s="193"/>
    </row>
    <row r="760" spans="9:22" ht="18.75" x14ac:dyDescent="0.3">
      <c r="I760" s="532"/>
      <c r="J760" s="482" t="s">
        <v>48</v>
      </c>
      <c r="K760" s="102"/>
      <c r="L760" s="102"/>
      <c r="M760" s="370">
        <v>5</v>
      </c>
      <c r="N760" s="370">
        <v>5</v>
      </c>
      <c r="O760" s="370">
        <v>4</v>
      </c>
      <c r="P760" s="370">
        <v>4</v>
      </c>
      <c r="Q760" s="347">
        <v>3</v>
      </c>
      <c r="R760" s="347">
        <v>3</v>
      </c>
      <c r="S760" s="348">
        <v>2</v>
      </c>
      <c r="T760" s="348">
        <v>2</v>
      </c>
      <c r="U760" s="349">
        <v>1</v>
      </c>
      <c r="V760" s="350">
        <v>1</v>
      </c>
    </row>
    <row r="761" spans="9:22" ht="18.75" x14ac:dyDescent="0.25">
      <c r="I761" s="532"/>
      <c r="J761" s="483" t="s">
        <v>54</v>
      </c>
      <c r="K761" s="102"/>
      <c r="L761" s="48" t="s">
        <v>55</v>
      </c>
      <c r="M761" s="64" t="s">
        <v>56</v>
      </c>
      <c r="N761" s="64" t="s">
        <v>57</v>
      </c>
      <c r="O761" s="64" t="s">
        <v>56</v>
      </c>
      <c r="P761" s="64" t="s">
        <v>57</v>
      </c>
      <c r="Q761" s="47" t="s">
        <v>56</v>
      </c>
      <c r="R761" s="48" t="s">
        <v>57</v>
      </c>
      <c r="S761" s="49" t="s">
        <v>56</v>
      </c>
      <c r="T761" s="50" t="s">
        <v>57</v>
      </c>
      <c r="U761" s="39" t="s">
        <v>56</v>
      </c>
      <c r="V761" s="148" t="s">
        <v>57</v>
      </c>
    </row>
    <row r="762" spans="9:22" ht="15.75" x14ac:dyDescent="0.25">
      <c r="I762" s="532"/>
      <c r="J762" s="106" t="s">
        <v>88</v>
      </c>
      <c r="K762" s="48" t="s">
        <v>62</v>
      </c>
      <c r="L762" s="484">
        <v>0.45161290322580655</v>
      </c>
      <c r="M762" s="64" t="s">
        <v>79</v>
      </c>
      <c r="N762" s="64" t="s">
        <v>79</v>
      </c>
      <c r="O762" s="64" t="s">
        <v>79</v>
      </c>
      <c r="P762" s="64" t="s">
        <v>79</v>
      </c>
      <c r="Q762" s="47">
        <v>1</v>
      </c>
      <c r="R762" s="47">
        <v>7</v>
      </c>
      <c r="S762" s="49">
        <v>4</v>
      </c>
      <c r="T762" s="49">
        <v>27</v>
      </c>
      <c r="U762" s="39">
        <v>70</v>
      </c>
      <c r="V762" s="148">
        <v>107</v>
      </c>
    </row>
    <row r="763" spans="9:22" ht="16.5" thickBot="1" x14ac:dyDescent="0.3">
      <c r="I763" s="532"/>
      <c r="J763" s="485" t="s">
        <v>88</v>
      </c>
      <c r="K763" s="359" t="s">
        <v>62</v>
      </c>
      <c r="L763" s="486">
        <v>1.0000000000000002</v>
      </c>
      <c r="M763" s="357" t="s">
        <v>79</v>
      </c>
      <c r="N763" s="357" t="s">
        <v>79</v>
      </c>
      <c r="O763" s="357" t="s">
        <v>79</v>
      </c>
      <c r="P763" s="357" t="s">
        <v>79</v>
      </c>
      <c r="Q763" s="357" t="s">
        <v>79</v>
      </c>
      <c r="R763" s="357" t="s">
        <v>79</v>
      </c>
      <c r="S763" s="359">
        <v>11</v>
      </c>
      <c r="T763" s="359">
        <v>29</v>
      </c>
      <c r="U763" s="360">
        <v>74</v>
      </c>
      <c r="V763" s="361">
        <v>110</v>
      </c>
    </row>
    <row r="764" spans="9:22" ht="19.5" thickBot="1" x14ac:dyDescent="0.35">
      <c r="I764" s="532"/>
      <c r="J764" s="200"/>
      <c r="K764" s="201"/>
      <c r="L764" s="201"/>
      <c r="M764" s="388" t="s">
        <v>92</v>
      </c>
      <c r="N764" s="388"/>
      <c r="O764" s="388"/>
      <c r="P764" s="201"/>
      <c r="Q764" s="201"/>
      <c r="R764" s="201"/>
      <c r="S764" s="201"/>
      <c r="T764" s="201"/>
      <c r="U764" s="201"/>
      <c r="V764" s="202"/>
    </row>
    <row r="765" spans="9:22" ht="18.75" x14ac:dyDescent="0.3">
      <c r="I765" s="532"/>
      <c r="J765" s="487" t="s">
        <v>48</v>
      </c>
      <c r="K765" s="134"/>
      <c r="L765" s="134"/>
      <c r="M765" s="370">
        <v>5</v>
      </c>
      <c r="N765" s="370">
        <v>5</v>
      </c>
      <c r="O765" s="370">
        <v>4</v>
      </c>
      <c r="P765" s="370">
        <v>4</v>
      </c>
      <c r="Q765" s="370">
        <v>3</v>
      </c>
      <c r="R765" s="370">
        <v>3</v>
      </c>
      <c r="S765" s="348">
        <v>2</v>
      </c>
      <c r="T765" s="348">
        <v>2</v>
      </c>
      <c r="U765" s="349">
        <v>1</v>
      </c>
      <c r="V765" s="350">
        <v>1</v>
      </c>
    </row>
    <row r="766" spans="9:22" ht="18.75" x14ac:dyDescent="0.25">
      <c r="I766" s="532"/>
      <c r="J766" s="488" t="s">
        <v>54</v>
      </c>
      <c r="K766" s="134"/>
      <c r="L766" s="49" t="s">
        <v>55</v>
      </c>
      <c r="M766" s="64" t="s">
        <v>56</v>
      </c>
      <c r="N766" s="64" t="s">
        <v>57</v>
      </c>
      <c r="O766" s="64" t="s">
        <v>56</v>
      </c>
      <c r="P766" s="64" t="s">
        <v>57</v>
      </c>
      <c r="Q766" s="63" t="s">
        <v>56</v>
      </c>
      <c r="R766" s="64" t="s">
        <v>57</v>
      </c>
      <c r="S766" s="49" t="s">
        <v>56</v>
      </c>
      <c r="T766" s="50" t="s">
        <v>57</v>
      </c>
      <c r="U766" s="39" t="s">
        <v>56</v>
      </c>
      <c r="V766" s="148" t="s">
        <v>57</v>
      </c>
    </row>
    <row r="767" spans="9:22" ht="16.5" thickBot="1" x14ac:dyDescent="0.3">
      <c r="I767" s="532"/>
      <c r="J767" s="485" t="s">
        <v>98</v>
      </c>
      <c r="K767" s="359" t="s">
        <v>62</v>
      </c>
      <c r="L767" s="486">
        <v>1</v>
      </c>
      <c r="M767" s="357" t="s">
        <v>79</v>
      </c>
      <c r="N767" s="357" t="s">
        <v>79</v>
      </c>
      <c r="O767" s="357" t="s">
        <v>79</v>
      </c>
      <c r="P767" s="357" t="s">
        <v>79</v>
      </c>
      <c r="Q767" s="356" t="s">
        <v>79</v>
      </c>
      <c r="R767" s="357" t="s">
        <v>79</v>
      </c>
      <c r="S767" s="359">
        <v>3</v>
      </c>
      <c r="T767" s="489">
        <v>13</v>
      </c>
      <c r="U767" s="360">
        <v>60</v>
      </c>
      <c r="V767" s="361">
        <v>84</v>
      </c>
    </row>
    <row r="768" spans="9:22" ht="19.5" thickBot="1" x14ac:dyDescent="0.35">
      <c r="I768" s="532"/>
      <c r="J768" s="446"/>
      <c r="K768" s="490"/>
      <c r="L768" s="491"/>
      <c r="M768" s="492" t="s">
        <v>871</v>
      </c>
      <c r="N768" s="492"/>
      <c r="O768" s="492"/>
      <c r="P768" s="490"/>
      <c r="Q768" s="490"/>
      <c r="R768" s="491"/>
      <c r="S768" s="490"/>
      <c r="T768" s="490"/>
      <c r="U768" s="490"/>
      <c r="V768" s="493"/>
    </row>
    <row r="769" spans="9:26" ht="15.75" x14ac:dyDescent="0.25">
      <c r="I769" s="532"/>
      <c r="J769" s="502" t="s">
        <v>48</v>
      </c>
      <c r="K769" s="503"/>
      <c r="L769" s="503"/>
      <c r="M769" s="504">
        <v>5</v>
      </c>
      <c r="N769" s="504">
        <v>5</v>
      </c>
      <c r="O769" s="504">
        <v>4</v>
      </c>
      <c r="P769" s="504">
        <v>4</v>
      </c>
      <c r="Q769" s="504">
        <v>3</v>
      </c>
      <c r="R769" s="504">
        <v>3</v>
      </c>
      <c r="S769" s="504">
        <v>2</v>
      </c>
      <c r="T769" s="504">
        <v>2</v>
      </c>
      <c r="U769" s="503">
        <v>1</v>
      </c>
      <c r="V769" s="505">
        <v>1</v>
      </c>
    </row>
    <row r="770" spans="9:26" ht="15.75" x14ac:dyDescent="0.25">
      <c r="I770" s="532"/>
      <c r="J770" s="494" t="s">
        <v>54</v>
      </c>
      <c r="K770" s="414"/>
      <c r="L770" s="414" t="s">
        <v>55</v>
      </c>
      <c r="M770" s="413" t="s">
        <v>56</v>
      </c>
      <c r="N770" s="413" t="s">
        <v>57</v>
      </c>
      <c r="O770" s="413" t="s">
        <v>56</v>
      </c>
      <c r="P770" s="413" t="s">
        <v>57</v>
      </c>
      <c r="Q770" s="413" t="s">
        <v>56</v>
      </c>
      <c r="R770" s="413" t="s">
        <v>57</v>
      </c>
      <c r="S770" s="413" t="s">
        <v>56</v>
      </c>
      <c r="T770" s="413" t="s">
        <v>57</v>
      </c>
      <c r="U770" s="414" t="s">
        <v>56</v>
      </c>
      <c r="V770" s="415" t="s">
        <v>57</v>
      </c>
    </row>
    <row r="771" spans="9:26" ht="16.5" thickBot="1" x14ac:dyDescent="0.3">
      <c r="I771" s="532"/>
      <c r="J771" s="150" t="s">
        <v>101</v>
      </c>
      <c r="K771" s="151"/>
      <c r="L771" s="506">
        <v>1</v>
      </c>
      <c r="M771" s="507" t="s">
        <v>79</v>
      </c>
      <c r="N771" s="507" t="s">
        <v>79</v>
      </c>
      <c r="O771" s="507" t="s">
        <v>79</v>
      </c>
      <c r="P771" s="507" t="s">
        <v>79</v>
      </c>
      <c r="Q771" s="508" t="s">
        <v>79</v>
      </c>
      <c r="R771" s="507" t="s">
        <v>79</v>
      </c>
      <c r="S771" s="508" t="s">
        <v>79</v>
      </c>
      <c r="T771" s="507" t="s">
        <v>79</v>
      </c>
      <c r="U771" s="151">
        <v>40</v>
      </c>
      <c r="V771" s="509">
        <v>46</v>
      </c>
    </row>
    <row r="772" spans="9:26" ht="15.75" x14ac:dyDescent="0.25">
      <c r="I772" s="532"/>
      <c r="J772" s="532"/>
      <c r="K772" s="532"/>
      <c r="L772" s="532"/>
      <c r="M772" s="532"/>
      <c r="N772" s="532"/>
      <c r="O772" s="532"/>
      <c r="P772" s="532"/>
      <c r="Q772" s="532"/>
      <c r="R772" s="532"/>
      <c r="S772" s="532"/>
      <c r="T772" s="532"/>
      <c r="U772" s="532"/>
      <c r="V772" s="532"/>
      <c r="W772" s="532"/>
      <c r="X772" s="532"/>
      <c r="Y772" s="532"/>
      <c r="Z772" s="532"/>
    </row>
    <row r="773" spans="9:26" x14ac:dyDescent="0.25">
      <c r="I773" s="499"/>
      <c r="J773" s="499"/>
      <c r="K773" s="499"/>
      <c r="L773" s="499"/>
      <c r="M773" s="499"/>
      <c r="N773" s="499"/>
      <c r="O773" s="499"/>
      <c r="P773" s="499"/>
      <c r="Q773" s="499"/>
      <c r="R773" s="499"/>
      <c r="S773" s="499"/>
      <c r="T773" s="499"/>
      <c r="U773" s="499"/>
      <c r="V773" s="499"/>
      <c r="W773" s="499"/>
    </row>
    <row r="774" spans="9:26" ht="15.75" thickBot="1" x14ac:dyDescent="0.3"/>
    <row r="775" spans="9:26" ht="16.5" thickBot="1" x14ac:dyDescent="0.3">
      <c r="I775" s="510" t="s">
        <v>102</v>
      </c>
      <c r="J775" s="534" t="s">
        <v>43</v>
      </c>
      <c r="K775" s="533">
        <v>34</v>
      </c>
      <c r="L775" s="533" t="s">
        <v>44</v>
      </c>
      <c r="M775" s="533">
        <v>317</v>
      </c>
      <c r="N775" s="533"/>
      <c r="O775" s="533"/>
      <c r="P775" s="533"/>
      <c r="Q775" s="533"/>
      <c r="R775" s="533"/>
      <c r="S775" s="533"/>
      <c r="T775" s="606" t="s">
        <v>883</v>
      </c>
      <c r="U775" s="604"/>
      <c r="V775" s="535">
        <v>278256</v>
      </c>
    </row>
    <row r="776" spans="9:26" ht="19.5" thickBot="1" x14ac:dyDescent="0.35">
      <c r="I776" s="511" t="s">
        <v>282</v>
      </c>
      <c r="J776" s="28"/>
      <c r="K776" s="29"/>
      <c r="L776" s="29"/>
      <c r="M776" s="339" t="s">
        <v>47</v>
      </c>
      <c r="N776" s="339"/>
      <c r="O776" s="339"/>
      <c r="P776" s="29"/>
      <c r="Q776" s="29"/>
      <c r="R776" s="29"/>
      <c r="S776" s="340"/>
      <c r="T776" s="29"/>
      <c r="U776" s="29"/>
      <c r="V776" s="30"/>
    </row>
    <row r="777" spans="9:26" ht="18.75" x14ac:dyDescent="0.3">
      <c r="I777" s="532"/>
      <c r="J777" s="459" t="s">
        <v>48</v>
      </c>
      <c r="K777" s="352"/>
      <c r="L777" s="352"/>
      <c r="M777" s="345">
        <v>5</v>
      </c>
      <c r="N777" s="345">
        <v>5</v>
      </c>
      <c r="O777" s="346">
        <v>4</v>
      </c>
      <c r="P777" s="346">
        <v>4</v>
      </c>
      <c r="Q777" s="347">
        <v>3</v>
      </c>
      <c r="R777" s="347">
        <v>3</v>
      </c>
      <c r="S777" s="348">
        <v>2</v>
      </c>
      <c r="T777" s="348">
        <v>2</v>
      </c>
      <c r="U777" s="349">
        <v>1</v>
      </c>
      <c r="V777" s="350">
        <v>1</v>
      </c>
    </row>
    <row r="778" spans="9:26" ht="18.75" x14ac:dyDescent="0.25">
      <c r="I778" s="532"/>
      <c r="J778" s="461" t="s">
        <v>54</v>
      </c>
      <c r="K778" s="352"/>
      <c r="L778" s="45" t="s">
        <v>55</v>
      </c>
      <c r="M778" s="45" t="s">
        <v>56</v>
      </c>
      <c r="N778" s="45" t="s">
        <v>57</v>
      </c>
      <c r="O778" s="46" t="s">
        <v>56</v>
      </c>
      <c r="P778" s="46" t="s">
        <v>57</v>
      </c>
      <c r="Q778" s="47" t="s">
        <v>56</v>
      </c>
      <c r="R778" s="48" t="s">
        <v>57</v>
      </c>
      <c r="S778" s="49" t="s">
        <v>56</v>
      </c>
      <c r="T778" s="50" t="s">
        <v>57</v>
      </c>
      <c r="U778" s="39" t="s">
        <v>56</v>
      </c>
      <c r="V778" s="148" t="s">
        <v>57</v>
      </c>
    </row>
    <row r="779" spans="9:26" ht="15.75" x14ac:dyDescent="0.25">
      <c r="I779" s="532"/>
      <c r="J779" s="54" t="s">
        <v>61</v>
      </c>
      <c r="K779" s="45" t="s">
        <v>62</v>
      </c>
      <c r="L779" s="468">
        <v>1.1392386866770168E-3</v>
      </c>
      <c r="M779" s="45">
        <v>1</v>
      </c>
      <c r="N779" s="45">
        <v>1</v>
      </c>
      <c r="O779" s="46">
        <v>0</v>
      </c>
      <c r="P779" s="46">
        <v>3</v>
      </c>
      <c r="Q779" s="47">
        <v>0</v>
      </c>
      <c r="R779" s="47">
        <v>10</v>
      </c>
      <c r="S779" s="49">
        <v>30</v>
      </c>
      <c r="T779" s="49">
        <v>63</v>
      </c>
      <c r="U779" s="39">
        <v>81</v>
      </c>
      <c r="V779" s="148">
        <v>149</v>
      </c>
    </row>
    <row r="780" spans="9:26" ht="15.75" x14ac:dyDescent="0.25">
      <c r="I780" s="532"/>
      <c r="J780" s="84" t="s">
        <v>61</v>
      </c>
      <c r="K780" s="46" t="s">
        <v>62</v>
      </c>
      <c r="L780" s="478">
        <v>0.15796963946869069</v>
      </c>
      <c r="M780" s="64" t="s">
        <v>79</v>
      </c>
      <c r="N780" s="64" t="s">
        <v>79</v>
      </c>
      <c r="O780" s="46">
        <v>1</v>
      </c>
      <c r="P780" s="46">
        <v>5</v>
      </c>
      <c r="Q780" s="47">
        <v>0</v>
      </c>
      <c r="R780" s="47">
        <v>16</v>
      </c>
      <c r="S780" s="49">
        <v>19</v>
      </c>
      <c r="T780" s="49">
        <v>74</v>
      </c>
      <c r="U780" s="39">
        <v>73</v>
      </c>
      <c r="V780" s="148">
        <v>160</v>
      </c>
    </row>
    <row r="781" spans="9:26" ht="16.5" thickBot="1" x14ac:dyDescent="0.3">
      <c r="I781" s="532"/>
      <c r="J781" s="480" t="s">
        <v>61</v>
      </c>
      <c r="K781" s="358" t="s">
        <v>62</v>
      </c>
      <c r="L781" s="479">
        <v>1</v>
      </c>
      <c r="M781" s="357" t="s">
        <v>79</v>
      </c>
      <c r="N781" s="357" t="s">
        <v>79</v>
      </c>
      <c r="O781" s="357" t="s">
        <v>79</v>
      </c>
      <c r="P781" s="357" t="s">
        <v>79</v>
      </c>
      <c r="Q781" s="358">
        <v>3</v>
      </c>
      <c r="R781" s="358">
        <v>17</v>
      </c>
      <c r="S781" s="359">
        <v>17</v>
      </c>
      <c r="T781" s="359">
        <v>74</v>
      </c>
      <c r="U781" s="360">
        <v>67</v>
      </c>
      <c r="V781" s="361">
        <v>159</v>
      </c>
    </row>
    <row r="782" spans="9:26" ht="19.5" thickBot="1" x14ac:dyDescent="0.35">
      <c r="I782" s="532"/>
      <c r="J782" s="185"/>
      <c r="K782" s="186"/>
      <c r="L782" s="186"/>
      <c r="M782" s="364" t="s">
        <v>863</v>
      </c>
      <c r="N782" s="364"/>
      <c r="O782" s="364"/>
      <c r="P782" s="186"/>
      <c r="Q782" s="186"/>
      <c r="R782" s="186"/>
      <c r="S782" s="186"/>
      <c r="T782" s="186"/>
      <c r="U782" s="186"/>
      <c r="V782" s="187"/>
    </row>
    <row r="783" spans="9:26" ht="18.75" x14ac:dyDescent="0.3">
      <c r="I783" s="532"/>
      <c r="J783" s="476" t="s">
        <v>48</v>
      </c>
      <c r="K783" s="82"/>
      <c r="L783" s="82"/>
      <c r="M783" s="370">
        <v>5</v>
      </c>
      <c r="N783" s="370">
        <v>5</v>
      </c>
      <c r="O783" s="346">
        <v>4</v>
      </c>
      <c r="P783" s="346">
        <v>4</v>
      </c>
      <c r="Q783" s="347">
        <v>3</v>
      </c>
      <c r="R783" s="347">
        <v>3</v>
      </c>
      <c r="S783" s="348">
        <v>2</v>
      </c>
      <c r="T783" s="348">
        <v>2</v>
      </c>
      <c r="U783" s="349">
        <v>1</v>
      </c>
      <c r="V783" s="350">
        <v>1</v>
      </c>
    </row>
    <row r="784" spans="9:26" ht="18.75" x14ac:dyDescent="0.25">
      <c r="I784" s="532"/>
      <c r="J784" s="477" t="s">
        <v>54</v>
      </c>
      <c r="K784" s="82"/>
      <c r="L784" s="46" t="s">
        <v>55</v>
      </c>
      <c r="M784" s="64" t="s">
        <v>56</v>
      </c>
      <c r="N784" s="64" t="s">
        <v>57</v>
      </c>
      <c r="O784" s="46" t="s">
        <v>56</v>
      </c>
      <c r="P784" s="46" t="s">
        <v>57</v>
      </c>
      <c r="Q784" s="47" t="s">
        <v>56</v>
      </c>
      <c r="R784" s="48" t="s">
        <v>57</v>
      </c>
      <c r="S784" s="49" t="s">
        <v>56</v>
      </c>
      <c r="T784" s="50" t="s">
        <v>57</v>
      </c>
      <c r="U784" s="39" t="s">
        <v>56</v>
      </c>
      <c r="V784" s="148" t="s">
        <v>57</v>
      </c>
    </row>
    <row r="785" spans="9:26" ht="15.75" x14ac:dyDescent="0.25">
      <c r="I785" s="532"/>
      <c r="J785" s="84" t="s">
        <v>83</v>
      </c>
      <c r="K785" s="46" t="s">
        <v>62</v>
      </c>
      <c r="L785" s="478">
        <v>3.3853717440055206E-2</v>
      </c>
      <c r="M785" s="64" t="s">
        <v>79</v>
      </c>
      <c r="N785" s="64" t="s">
        <v>79</v>
      </c>
      <c r="O785" s="46">
        <v>1</v>
      </c>
      <c r="P785" s="46">
        <v>4</v>
      </c>
      <c r="Q785" s="47">
        <v>0</v>
      </c>
      <c r="R785" s="47">
        <v>10</v>
      </c>
      <c r="S785" s="49">
        <v>11</v>
      </c>
      <c r="T785" s="49">
        <v>46</v>
      </c>
      <c r="U785" s="39">
        <v>81</v>
      </c>
      <c r="V785" s="148">
        <v>141</v>
      </c>
    </row>
    <row r="786" spans="9:26" ht="16.5" thickBot="1" x14ac:dyDescent="0.3">
      <c r="I786" s="532"/>
      <c r="J786" s="480" t="s">
        <v>83</v>
      </c>
      <c r="K786" s="358" t="s">
        <v>62</v>
      </c>
      <c r="L786" s="481">
        <v>1.0000000000000002</v>
      </c>
      <c r="M786" s="357" t="s">
        <v>79</v>
      </c>
      <c r="N786" s="357" t="s">
        <v>79</v>
      </c>
      <c r="O786" s="357" t="s">
        <v>79</v>
      </c>
      <c r="P786" s="357" t="s">
        <v>79</v>
      </c>
      <c r="Q786" s="473">
        <v>1</v>
      </c>
      <c r="R786" s="473">
        <v>12</v>
      </c>
      <c r="S786" s="359">
        <v>9</v>
      </c>
      <c r="T786" s="359">
        <v>55</v>
      </c>
      <c r="U786" s="360">
        <v>76</v>
      </c>
      <c r="V786" s="361">
        <v>147</v>
      </c>
    </row>
    <row r="787" spans="9:26" ht="19.5" thickBot="1" x14ac:dyDescent="0.35">
      <c r="I787" s="532"/>
      <c r="J787" s="191"/>
      <c r="K787" s="383"/>
      <c r="L787" s="383"/>
      <c r="M787" s="384" t="s">
        <v>85</v>
      </c>
      <c r="N787" s="384"/>
      <c r="O787" s="384"/>
      <c r="P787" s="192"/>
      <c r="Q787" s="192"/>
      <c r="R787" s="192"/>
      <c r="S787" s="192"/>
      <c r="T787" s="192"/>
      <c r="U787" s="192"/>
      <c r="V787" s="193"/>
    </row>
    <row r="788" spans="9:26" ht="18.75" x14ac:dyDescent="0.3">
      <c r="I788" s="532"/>
      <c r="J788" s="482" t="s">
        <v>48</v>
      </c>
      <c r="K788" s="102"/>
      <c r="L788" s="102"/>
      <c r="M788" s="370">
        <v>5</v>
      </c>
      <c r="N788" s="370">
        <v>5</v>
      </c>
      <c r="O788" s="370">
        <v>4</v>
      </c>
      <c r="P788" s="370">
        <v>4</v>
      </c>
      <c r="Q788" s="347">
        <v>3</v>
      </c>
      <c r="R788" s="347">
        <v>3</v>
      </c>
      <c r="S788" s="348">
        <v>2</v>
      </c>
      <c r="T788" s="348">
        <v>2</v>
      </c>
      <c r="U788" s="349">
        <v>1</v>
      </c>
      <c r="V788" s="350">
        <v>1</v>
      </c>
    </row>
    <row r="789" spans="9:26" ht="18.75" x14ac:dyDescent="0.25">
      <c r="I789" s="532"/>
      <c r="J789" s="483" t="s">
        <v>54</v>
      </c>
      <c r="K789" s="102"/>
      <c r="L789" s="48" t="s">
        <v>55</v>
      </c>
      <c r="M789" s="64" t="s">
        <v>56</v>
      </c>
      <c r="N789" s="64" t="s">
        <v>57</v>
      </c>
      <c r="O789" s="64" t="s">
        <v>56</v>
      </c>
      <c r="P789" s="64" t="s">
        <v>57</v>
      </c>
      <c r="Q789" s="47" t="s">
        <v>56</v>
      </c>
      <c r="R789" s="48" t="s">
        <v>57</v>
      </c>
      <c r="S789" s="49" t="s">
        <v>56</v>
      </c>
      <c r="T789" s="50" t="s">
        <v>57</v>
      </c>
      <c r="U789" s="39" t="s">
        <v>56</v>
      </c>
      <c r="V789" s="148" t="s">
        <v>57</v>
      </c>
    </row>
    <row r="790" spans="9:26" ht="15.75" x14ac:dyDescent="0.25">
      <c r="I790" s="532"/>
      <c r="J790" s="106" t="s">
        <v>88</v>
      </c>
      <c r="K790" s="48" t="s">
        <v>62</v>
      </c>
      <c r="L790" s="484">
        <v>0.46106283422459893</v>
      </c>
      <c r="M790" s="64" t="s">
        <v>79</v>
      </c>
      <c r="N790" s="64" t="s">
        <v>79</v>
      </c>
      <c r="O790" s="64" t="s">
        <v>79</v>
      </c>
      <c r="P790" s="64" t="s">
        <v>79</v>
      </c>
      <c r="Q790" s="47">
        <v>1</v>
      </c>
      <c r="R790" s="47">
        <v>7</v>
      </c>
      <c r="S790" s="49">
        <v>3</v>
      </c>
      <c r="T790" s="49">
        <v>27</v>
      </c>
      <c r="U790" s="39">
        <v>78</v>
      </c>
      <c r="V790" s="148">
        <v>121</v>
      </c>
    </row>
    <row r="791" spans="9:26" ht="16.5" thickBot="1" x14ac:dyDescent="0.3">
      <c r="I791" s="532"/>
      <c r="J791" s="485" t="s">
        <v>88</v>
      </c>
      <c r="K791" s="359" t="s">
        <v>62</v>
      </c>
      <c r="L791" s="486">
        <v>1</v>
      </c>
      <c r="M791" s="357" t="s">
        <v>79</v>
      </c>
      <c r="N791" s="357" t="s">
        <v>79</v>
      </c>
      <c r="O791" s="357" t="s">
        <v>79</v>
      </c>
      <c r="P791" s="357" t="s">
        <v>79</v>
      </c>
      <c r="Q791" s="357" t="s">
        <v>79</v>
      </c>
      <c r="R791" s="357" t="s">
        <v>79</v>
      </c>
      <c r="S791" s="359">
        <v>11</v>
      </c>
      <c r="T791" s="359">
        <v>30</v>
      </c>
      <c r="U791" s="360">
        <v>82</v>
      </c>
      <c r="V791" s="361">
        <v>121</v>
      </c>
    </row>
    <row r="792" spans="9:26" ht="19.5" thickBot="1" x14ac:dyDescent="0.35">
      <c r="I792" s="532"/>
      <c r="J792" s="200"/>
      <c r="K792" s="201"/>
      <c r="L792" s="201"/>
      <c r="M792" s="388" t="s">
        <v>92</v>
      </c>
      <c r="N792" s="388"/>
      <c r="O792" s="388"/>
      <c r="P792" s="201"/>
      <c r="Q792" s="201"/>
      <c r="R792" s="201"/>
      <c r="S792" s="201"/>
      <c r="T792" s="201"/>
      <c r="U792" s="201"/>
      <c r="V792" s="202"/>
    </row>
    <row r="793" spans="9:26" ht="18.75" x14ac:dyDescent="0.3">
      <c r="I793" s="532"/>
      <c r="J793" s="487" t="s">
        <v>48</v>
      </c>
      <c r="K793" s="134"/>
      <c r="L793" s="134"/>
      <c r="M793" s="370">
        <v>5</v>
      </c>
      <c r="N793" s="370">
        <v>5</v>
      </c>
      <c r="O793" s="370">
        <v>4</v>
      </c>
      <c r="P793" s="370">
        <v>4</v>
      </c>
      <c r="Q793" s="370">
        <v>3</v>
      </c>
      <c r="R793" s="370">
        <v>3</v>
      </c>
      <c r="S793" s="348">
        <v>2</v>
      </c>
      <c r="T793" s="348">
        <v>2</v>
      </c>
      <c r="U793" s="349">
        <v>1</v>
      </c>
      <c r="V793" s="350">
        <v>1</v>
      </c>
    </row>
    <row r="794" spans="9:26" ht="18.75" x14ac:dyDescent="0.25">
      <c r="I794" s="532"/>
      <c r="J794" s="488" t="s">
        <v>54</v>
      </c>
      <c r="K794" s="134"/>
      <c r="L794" s="49" t="s">
        <v>55</v>
      </c>
      <c r="M794" s="64" t="s">
        <v>56</v>
      </c>
      <c r="N794" s="64" t="s">
        <v>57</v>
      </c>
      <c r="O794" s="64" t="s">
        <v>56</v>
      </c>
      <c r="P794" s="64" t="s">
        <v>57</v>
      </c>
      <c r="Q794" s="63" t="s">
        <v>56</v>
      </c>
      <c r="R794" s="64" t="s">
        <v>57</v>
      </c>
      <c r="S794" s="49" t="s">
        <v>56</v>
      </c>
      <c r="T794" s="50" t="s">
        <v>57</v>
      </c>
      <c r="U794" s="39" t="s">
        <v>56</v>
      </c>
      <c r="V794" s="148" t="s">
        <v>57</v>
      </c>
    </row>
    <row r="795" spans="9:26" ht="16.5" thickBot="1" x14ac:dyDescent="0.3">
      <c r="I795" s="532"/>
      <c r="J795" s="485" t="s">
        <v>98</v>
      </c>
      <c r="K795" s="359" t="s">
        <v>62</v>
      </c>
      <c r="L795" s="486">
        <v>1</v>
      </c>
      <c r="M795" s="357" t="s">
        <v>79</v>
      </c>
      <c r="N795" s="357" t="s">
        <v>79</v>
      </c>
      <c r="O795" s="357" t="s">
        <v>79</v>
      </c>
      <c r="P795" s="357" t="s">
        <v>79</v>
      </c>
      <c r="Q795" s="356" t="s">
        <v>79</v>
      </c>
      <c r="R795" s="357" t="s">
        <v>79</v>
      </c>
      <c r="S795" s="359">
        <v>3</v>
      </c>
      <c r="T795" s="489">
        <v>15</v>
      </c>
      <c r="U795" s="360">
        <v>67</v>
      </c>
      <c r="V795" s="361">
        <v>91</v>
      </c>
    </row>
    <row r="796" spans="9:26" ht="19.5" thickBot="1" x14ac:dyDescent="0.35">
      <c r="I796" s="532"/>
      <c r="J796" s="446"/>
      <c r="K796" s="490"/>
      <c r="L796" s="491"/>
      <c r="M796" s="492" t="s">
        <v>871</v>
      </c>
      <c r="N796" s="492"/>
      <c r="O796" s="492"/>
      <c r="P796" s="490"/>
      <c r="Q796" s="490"/>
      <c r="R796" s="491"/>
      <c r="S796" s="490"/>
      <c r="T796" s="490"/>
      <c r="U796" s="490"/>
      <c r="V796" s="493"/>
    </row>
    <row r="797" spans="9:26" ht="15.75" x14ac:dyDescent="0.25">
      <c r="I797" s="532"/>
      <c r="J797" s="502" t="s">
        <v>48</v>
      </c>
      <c r="K797" s="503"/>
      <c r="L797" s="503"/>
      <c r="M797" s="504">
        <v>5</v>
      </c>
      <c r="N797" s="504">
        <v>5</v>
      </c>
      <c r="O797" s="504">
        <v>4</v>
      </c>
      <c r="P797" s="504">
        <v>4</v>
      </c>
      <c r="Q797" s="504">
        <v>3</v>
      </c>
      <c r="R797" s="504">
        <v>3</v>
      </c>
      <c r="S797" s="504">
        <v>2</v>
      </c>
      <c r="T797" s="504">
        <v>2</v>
      </c>
      <c r="U797" s="503">
        <v>1</v>
      </c>
      <c r="V797" s="505">
        <v>1</v>
      </c>
    </row>
    <row r="798" spans="9:26" ht="15.75" x14ac:dyDescent="0.25">
      <c r="I798" s="532"/>
      <c r="J798" s="494" t="s">
        <v>54</v>
      </c>
      <c r="K798" s="414"/>
      <c r="L798" s="414" t="s">
        <v>55</v>
      </c>
      <c r="M798" s="413" t="s">
        <v>56</v>
      </c>
      <c r="N798" s="413" t="s">
        <v>57</v>
      </c>
      <c r="O798" s="413" t="s">
        <v>56</v>
      </c>
      <c r="P798" s="413" t="s">
        <v>57</v>
      </c>
      <c r="Q798" s="413" t="s">
        <v>56</v>
      </c>
      <c r="R798" s="413" t="s">
        <v>57</v>
      </c>
      <c r="S798" s="413" t="s">
        <v>56</v>
      </c>
      <c r="T798" s="413" t="s">
        <v>57</v>
      </c>
      <c r="U798" s="414" t="s">
        <v>56</v>
      </c>
      <c r="V798" s="415" t="s">
        <v>57</v>
      </c>
    </row>
    <row r="799" spans="9:26" ht="16.5" thickBot="1" x14ac:dyDescent="0.3">
      <c r="I799" s="532"/>
      <c r="J799" s="150" t="s">
        <v>101</v>
      </c>
      <c r="K799" s="151"/>
      <c r="L799" s="506">
        <v>1</v>
      </c>
      <c r="M799" s="507" t="s">
        <v>79</v>
      </c>
      <c r="N799" s="507" t="s">
        <v>79</v>
      </c>
      <c r="O799" s="507" t="s">
        <v>79</v>
      </c>
      <c r="P799" s="507" t="s">
        <v>79</v>
      </c>
      <c r="Q799" s="508" t="s">
        <v>79</v>
      </c>
      <c r="R799" s="507" t="s">
        <v>79</v>
      </c>
      <c r="S799" s="508" t="s">
        <v>79</v>
      </c>
      <c r="T799" s="507" t="s">
        <v>79</v>
      </c>
      <c r="U799" s="151">
        <v>40</v>
      </c>
      <c r="V799" s="509">
        <v>46</v>
      </c>
    </row>
    <row r="800" spans="9:26" ht="15.75" x14ac:dyDescent="0.25">
      <c r="I800" s="532"/>
      <c r="J800" s="532"/>
      <c r="K800" s="532"/>
      <c r="L800" s="532"/>
      <c r="M800" s="532"/>
      <c r="N800" s="532"/>
      <c r="O800" s="532"/>
      <c r="P800" s="532"/>
      <c r="Q800" s="532"/>
      <c r="R800" s="532"/>
      <c r="S800" s="532"/>
      <c r="T800" s="532"/>
      <c r="U800" s="532"/>
      <c r="V800" s="532"/>
      <c r="W800" s="532"/>
      <c r="X800" s="532"/>
      <c r="Y800" s="532"/>
      <c r="Z800" s="532"/>
    </row>
    <row r="801" spans="9:23" x14ac:dyDescent="0.25">
      <c r="I801" s="499"/>
      <c r="J801" s="499"/>
      <c r="K801" s="499"/>
      <c r="L801" s="499"/>
      <c r="M801" s="499"/>
      <c r="N801" s="499"/>
      <c r="O801" s="499"/>
      <c r="P801" s="499"/>
      <c r="Q801" s="499"/>
      <c r="R801" s="499"/>
      <c r="S801" s="499"/>
      <c r="T801" s="499"/>
      <c r="U801" s="499"/>
      <c r="V801" s="499"/>
      <c r="W801" s="499"/>
    </row>
    <row r="802" spans="9:23" ht="15.75" thickBot="1" x14ac:dyDescent="0.3"/>
    <row r="803" spans="9:23" ht="16.5" thickBot="1" x14ac:dyDescent="0.3">
      <c r="I803" s="510" t="s">
        <v>102</v>
      </c>
      <c r="J803" s="534" t="s">
        <v>43</v>
      </c>
      <c r="K803" s="533">
        <v>35</v>
      </c>
      <c r="L803" s="533" t="s">
        <v>44</v>
      </c>
      <c r="M803" s="533">
        <v>355</v>
      </c>
      <c r="N803" s="533"/>
      <c r="O803" s="533"/>
      <c r="P803" s="533"/>
      <c r="Q803" s="533"/>
      <c r="R803" s="533"/>
      <c r="S803" s="533"/>
      <c r="T803" s="606" t="s">
        <v>883</v>
      </c>
      <c r="U803" s="604"/>
      <c r="V803" s="535">
        <v>324631.99999999994</v>
      </c>
    </row>
    <row r="804" spans="9:23" ht="19.5" thickBot="1" x14ac:dyDescent="0.35">
      <c r="I804" s="511" t="s">
        <v>283</v>
      </c>
      <c r="J804" s="28"/>
      <c r="K804" s="29"/>
      <c r="L804" s="29"/>
      <c r="M804" s="339" t="s">
        <v>47</v>
      </c>
      <c r="N804" s="339"/>
      <c r="O804" s="339"/>
      <c r="P804" s="29"/>
      <c r="Q804" s="29"/>
      <c r="R804" s="29"/>
      <c r="S804" s="340"/>
      <c r="T804" s="29"/>
      <c r="U804" s="29"/>
      <c r="V804" s="30"/>
    </row>
    <row r="805" spans="9:23" ht="18.75" x14ac:dyDescent="0.3">
      <c r="I805" s="532"/>
      <c r="J805" s="459" t="s">
        <v>48</v>
      </c>
      <c r="K805" s="352"/>
      <c r="L805" s="352"/>
      <c r="M805" s="345">
        <v>5</v>
      </c>
      <c r="N805" s="345">
        <v>5</v>
      </c>
      <c r="O805" s="346">
        <v>4</v>
      </c>
      <c r="P805" s="346">
        <v>4</v>
      </c>
      <c r="Q805" s="347">
        <v>3</v>
      </c>
      <c r="R805" s="347">
        <v>3</v>
      </c>
      <c r="S805" s="348">
        <v>2</v>
      </c>
      <c r="T805" s="348">
        <v>2</v>
      </c>
      <c r="U805" s="349">
        <v>1</v>
      </c>
      <c r="V805" s="350">
        <v>1</v>
      </c>
    </row>
    <row r="806" spans="9:23" ht="18.75" x14ac:dyDescent="0.25">
      <c r="I806" s="532"/>
      <c r="J806" s="461" t="s">
        <v>54</v>
      </c>
      <c r="K806" s="352"/>
      <c r="L806" s="45" t="s">
        <v>55</v>
      </c>
      <c r="M806" s="45" t="s">
        <v>56</v>
      </c>
      <c r="N806" s="45" t="s">
        <v>57</v>
      </c>
      <c r="O806" s="46" t="s">
        <v>56</v>
      </c>
      <c r="P806" s="46" t="s">
        <v>57</v>
      </c>
      <c r="Q806" s="47" t="s">
        <v>56</v>
      </c>
      <c r="R806" s="48" t="s">
        <v>57</v>
      </c>
      <c r="S806" s="49" t="s">
        <v>56</v>
      </c>
      <c r="T806" s="50" t="s">
        <v>57</v>
      </c>
      <c r="U806" s="39" t="s">
        <v>56</v>
      </c>
      <c r="V806" s="148" t="s">
        <v>57</v>
      </c>
    </row>
    <row r="807" spans="9:23" ht="15.75" x14ac:dyDescent="0.25">
      <c r="I807" s="532"/>
      <c r="J807" s="54" t="s">
        <v>61</v>
      </c>
      <c r="K807" s="45" t="s">
        <v>62</v>
      </c>
      <c r="L807" s="468">
        <v>1.0935459227679343E-3</v>
      </c>
      <c r="M807" s="45">
        <v>1</v>
      </c>
      <c r="N807" s="45">
        <v>1</v>
      </c>
      <c r="O807" s="46">
        <v>0</v>
      </c>
      <c r="P807" s="46">
        <v>2</v>
      </c>
      <c r="Q807" s="47">
        <v>0</v>
      </c>
      <c r="R807" s="47">
        <v>12</v>
      </c>
      <c r="S807" s="49">
        <v>26</v>
      </c>
      <c r="T807" s="49">
        <v>68</v>
      </c>
      <c r="U807" s="39">
        <v>89</v>
      </c>
      <c r="V807" s="148">
        <v>163</v>
      </c>
    </row>
    <row r="808" spans="9:23" ht="15.75" x14ac:dyDescent="0.25">
      <c r="I808" s="532"/>
      <c r="J808" s="84" t="s">
        <v>61</v>
      </c>
      <c r="K808" s="46" t="s">
        <v>62</v>
      </c>
      <c r="L808" s="478">
        <v>0.15769548288523624</v>
      </c>
      <c r="M808" s="64" t="s">
        <v>79</v>
      </c>
      <c r="N808" s="64" t="s">
        <v>79</v>
      </c>
      <c r="O808" s="46">
        <v>1</v>
      </c>
      <c r="P808" s="46">
        <v>4</v>
      </c>
      <c r="Q808" s="47">
        <v>0</v>
      </c>
      <c r="R808" s="47">
        <v>18</v>
      </c>
      <c r="S808" s="49">
        <v>21</v>
      </c>
      <c r="T808" s="49">
        <v>77</v>
      </c>
      <c r="U808" s="39">
        <v>76</v>
      </c>
      <c r="V808" s="148">
        <v>174</v>
      </c>
    </row>
    <row r="809" spans="9:23" ht="16.5" thickBot="1" x14ac:dyDescent="0.3">
      <c r="I809" s="532"/>
      <c r="J809" s="480" t="s">
        <v>61</v>
      </c>
      <c r="K809" s="358" t="s">
        <v>62</v>
      </c>
      <c r="L809" s="479">
        <v>1.0000000000000002</v>
      </c>
      <c r="M809" s="357" t="s">
        <v>79</v>
      </c>
      <c r="N809" s="357" t="s">
        <v>79</v>
      </c>
      <c r="O809" s="357" t="s">
        <v>79</v>
      </c>
      <c r="P809" s="357" t="s">
        <v>79</v>
      </c>
      <c r="Q809" s="358">
        <v>3</v>
      </c>
      <c r="R809" s="358">
        <v>18</v>
      </c>
      <c r="S809" s="359">
        <v>15</v>
      </c>
      <c r="T809" s="359">
        <v>81</v>
      </c>
      <c r="U809" s="360">
        <v>68</v>
      </c>
      <c r="V809" s="361">
        <v>173</v>
      </c>
    </row>
    <row r="810" spans="9:23" ht="19.5" thickBot="1" x14ac:dyDescent="0.35">
      <c r="I810" s="532"/>
      <c r="J810" s="185"/>
      <c r="K810" s="186"/>
      <c r="L810" s="186"/>
      <c r="M810" s="364" t="s">
        <v>863</v>
      </c>
      <c r="N810" s="364"/>
      <c r="O810" s="364"/>
      <c r="P810" s="186"/>
      <c r="Q810" s="186"/>
      <c r="R810" s="186"/>
      <c r="S810" s="186"/>
      <c r="T810" s="186"/>
      <c r="U810" s="186"/>
      <c r="V810" s="187"/>
    </row>
    <row r="811" spans="9:23" ht="18.75" x14ac:dyDescent="0.3">
      <c r="I811" s="532"/>
      <c r="J811" s="476" t="s">
        <v>48</v>
      </c>
      <c r="K811" s="82"/>
      <c r="L811" s="82"/>
      <c r="M811" s="370">
        <v>5</v>
      </c>
      <c r="N811" s="370">
        <v>5</v>
      </c>
      <c r="O811" s="346">
        <v>4</v>
      </c>
      <c r="P811" s="346">
        <v>4</v>
      </c>
      <c r="Q811" s="347">
        <v>3</v>
      </c>
      <c r="R811" s="347">
        <v>3</v>
      </c>
      <c r="S811" s="348">
        <v>2</v>
      </c>
      <c r="T811" s="348">
        <v>2</v>
      </c>
      <c r="U811" s="349">
        <v>1</v>
      </c>
      <c r="V811" s="350">
        <v>1</v>
      </c>
    </row>
    <row r="812" spans="9:23" ht="18.75" x14ac:dyDescent="0.25">
      <c r="I812" s="532"/>
      <c r="J812" s="477" t="s">
        <v>54</v>
      </c>
      <c r="K812" s="82"/>
      <c r="L812" s="46" t="s">
        <v>55</v>
      </c>
      <c r="M812" s="64" t="s">
        <v>56</v>
      </c>
      <c r="N812" s="64" t="s">
        <v>57</v>
      </c>
      <c r="O812" s="46" t="s">
        <v>56</v>
      </c>
      <c r="P812" s="46" t="s">
        <v>57</v>
      </c>
      <c r="Q812" s="47" t="s">
        <v>56</v>
      </c>
      <c r="R812" s="48" t="s">
        <v>57</v>
      </c>
      <c r="S812" s="49" t="s">
        <v>56</v>
      </c>
      <c r="T812" s="50" t="s">
        <v>57</v>
      </c>
      <c r="U812" s="39" t="s">
        <v>56</v>
      </c>
      <c r="V812" s="148" t="s">
        <v>57</v>
      </c>
    </row>
    <row r="813" spans="9:23" ht="15.75" x14ac:dyDescent="0.25">
      <c r="I813" s="532"/>
      <c r="J813" s="84" t="s">
        <v>83</v>
      </c>
      <c r="K813" s="46" t="s">
        <v>62</v>
      </c>
      <c r="L813" s="478">
        <v>3.3747135217723455E-2</v>
      </c>
      <c r="M813" s="64" t="s">
        <v>79</v>
      </c>
      <c r="N813" s="64" t="s">
        <v>79</v>
      </c>
      <c r="O813" s="46">
        <v>1</v>
      </c>
      <c r="P813" s="46">
        <v>3</v>
      </c>
      <c r="Q813" s="47">
        <v>0</v>
      </c>
      <c r="R813" s="47">
        <v>9</v>
      </c>
      <c r="S813" s="49">
        <v>10</v>
      </c>
      <c r="T813" s="49">
        <v>51</v>
      </c>
      <c r="U813" s="39">
        <v>88</v>
      </c>
      <c r="V813" s="148">
        <v>152</v>
      </c>
    </row>
    <row r="814" spans="9:23" ht="16.5" thickBot="1" x14ac:dyDescent="0.3">
      <c r="I814" s="532"/>
      <c r="J814" s="480" t="s">
        <v>83</v>
      </c>
      <c r="K814" s="358" t="s">
        <v>62</v>
      </c>
      <c r="L814" s="481">
        <v>1</v>
      </c>
      <c r="M814" s="357" t="s">
        <v>79</v>
      </c>
      <c r="N814" s="357" t="s">
        <v>79</v>
      </c>
      <c r="O814" s="357" t="s">
        <v>79</v>
      </c>
      <c r="P814" s="357" t="s">
        <v>79</v>
      </c>
      <c r="Q814" s="473">
        <v>1</v>
      </c>
      <c r="R814" s="473">
        <v>12</v>
      </c>
      <c r="S814" s="359">
        <v>14</v>
      </c>
      <c r="T814" s="359">
        <v>56</v>
      </c>
      <c r="U814" s="360">
        <v>80</v>
      </c>
      <c r="V814" s="361">
        <v>156</v>
      </c>
    </row>
    <row r="815" spans="9:23" ht="19.5" thickBot="1" x14ac:dyDescent="0.35">
      <c r="I815" s="532"/>
      <c r="J815" s="191"/>
      <c r="K815" s="383"/>
      <c r="L815" s="383"/>
      <c r="M815" s="384" t="s">
        <v>85</v>
      </c>
      <c r="N815" s="384"/>
      <c r="O815" s="384"/>
      <c r="P815" s="192"/>
      <c r="Q815" s="192"/>
      <c r="R815" s="192"/>
      <c r="S815" s="192"/>
      <c r="T815" s="192"/>
      <c r="U815" s="192"/>
      <c r="V815" s="193"/>
    </row>
    <row r="816" spans="9:23" ht="18.75" x14ac:dyDescent="0.3">
      <c r="I816" s="532"/>
      <c r="J816" s="482" t="s">
        <v>48</v>
      </c>
      <c r="K816" s="102"/>
      <c r="L816" s="102"/>
      <c r="M816" s="370">
        <v>5</v>
      </c>
      <c r="N816" s="370">
        <v>5</v>
      </c>
      <c r="O816" s="370">
        <v>4</v>
      </c>
      <c r="P816" s="370">
        <v>4</v>
      </c>
      <c r="Q816" s="347">
        <v>3</v>
      </c>
      <c r="R816" s="347">
        <v>3</v>
      </c>
      <c r="S816" s="348">
        <v>2</v>
      </c>
      <c r="T816" s="348">
        <v>2</v>
      </c>
      <c r="U816" s="349">
        <v>1</v>
      </c>
      <c r="V816" s="350">
        <v>1</v>
      </c>
    </row>
    <row r="817" spans="9:23" ht="18.75" x14ac:dyDescent="0.25">
      <c r="I817" s="532"/>
      <c r="J817" s="483" t="s">
        <v>54</v>
      </c>
      <c r="K817" s="102"/>
      <c r="L817" s="48" t="s">
        <v>55</v>
      </c>
      <c r="M817" s="64" t="s">
        <v>56</v>
      </c>
      <c r="N817" s="64" t="s">
        <v>57</v>
      </c>
      <c r="O817" s="64" t="s">
        <v>56</v>
      </c>
      <c r="P817" s="64" t="s">
        <v>57</v>
      </c>
      <c r="Q817" s="47" t="s">
        <v>56</v>
      </c>
      <c r="R817" s="48" t="s">
        <v>57</v>
      </c>
      <c r="S817" s="49" t="s">
        <v>56</v>
      </c>
      <c r="T817" s="50" t="s">
        <v>57</v>
      </c>
      <c r="U817" s="39" t="s">
        <v>56</v>
      </c>
      <c r="V817" s="148" t="s">
        <v>57</v>
      </c>
    </row>
    <row r="818" spans="9:23" ht="15.75" x14ac:dyDescent="0.25">
      <c r="I818" s="532"/>
      <c r="J818" s="106" t="s">
        <v>88</v>
      </c>
      <c r="K818" s="48" t="s">
        <v>62</v>
      </c>
      <c r="L818" s="484">
        <v>0.47547746371275784</v>
      </c>
      <c r="M818" s="64" t="s">
        <v>79</v>
      </c>
      <c r="N818" s="64" t="s">
        <v>79</v>
      </c>
      <c r="O818" s="64" t="s">
        <v>79</v>
      </c>
      <c r="P818" s="64" t="s">
        <v>79</v>
      </c>
      <c r="Q818" s="47">
        <v>1</v>
      </c>
      <c r="R818" s="47">
        <v>7</v>
      </c>
      <c r="S818" s="49">
        <v>3</v>
      </c>
      <c r="T818" s="49">
        <v>30</v>
      </c>
      <c r="U818" s="39">
        <v>85</v>
      </c>
      <c r="V818" s="148">
        <v>129</v>
      </c>
    </row>
    <row r="819" spans="9:23" ht="16.5" thickBot="1" x14ac:dyDescent="0.3">
      <c r="I819" s="532"/>
      <c r="J819" s="485" t="s">
        <v>88</v>
      </c>
      <c r="K819" s="359" t="s">
        <v>62</v>
      </c>
      <c r="L819" s="486">
        <v>1</v>
      </c>
      <c r="M819" s="357" t="s">
        <v>79</v>
      </c>
      <c r="N819" s="357" t="s">
        <v>79</v>
      </c>
      <c r="O819" s="357" t="s">
        <v>79</v>
      </c>
      <c r="P819" s="357" t="s">
        <v>79</v>
      </c>
      <c r="Q819" s="357" t="s">
        <v>79</v>
      </c>
      <c r="R819" s="357" t="s">
        <v>79</v>
      </c>
      <c r="S819" s="359">
        <v>12</v>
      </c>
      <c r="T819" s="359">
        <v>33</v>
      </c>
      <c r="U819" s="360">
        <v>82</v>
      </c>
      <c r="V819" s="361">
        <v>134</v>
      </c>
    </row>
    <row r="820" spans="9:23" ht="19.5" thickBot="1" x14ac:dyDescent="0.35">
      <c r="I820" s="532"/>
      <c r="J820" s="200"/>
      <c r="K820" s="201"/>
      <c r="L820" s="201"/>
      <c r="M820" s="388" t="s">
        <v>92</v>
      </c>
      <c r="N820" s="388"/>
      <c r="O820" s="388"/>
      <c r="P820" s="201"/>
      <c r="Q820" s="201"/>
      <c r="R820" s="201"/>
      <c r="S820" s="201"/>
      <c r="T820" s="201"/>
      <c r="U820" s="201"/>
      <c r="V820" s="202"/>
    </row>
    <row r="821" spans="9:23" ht="18.75" x14ac:dyDescent="0.3">
      <c r="I821" s="532"/>
      <c r="J821" s="487" t="s">
        <v>48</v>
      </c>
      <c r="K821" s="134"/>
      <c r="L821" s="134"/>
      <c r="M821" s="370">
        <v>5</v>
      </c>
      <c r="N821" s="370">
        <v>5</v>
      </c>
      <c r="O821" s="370">
        <v>4</v>
      </c>
      <c r="P821" s="370">
        <v>4</v>
      </c>
      <c r="Q821" s="370">
        <v>3</v>
      </c>
      <c r="R821" s="370">
        <v>3</v>
      </c>
      <c r="S821" s="348">
        <v>2</v>
      </c>
      <c r="T821" s="348">
        <v>2</v>
      </c>
      <c r="U821" s="349">
        <v>1</v>
      </c>
      <c r="V821" s="350">
        <v>1</v>
      </c>
    </row>
    <row r="822" spans="9:23" ht="18.75" x14ac:dyDescent="0.25">
      <c r="I822" s="532"/>
      <c r="J822" s="488" t="s">
        <v>54</v>
      </c>
      <c r="K822" s="134"/>
      <c r="L822" s="49" t="s">
        <v>55</v>
      </c>
      <c r="M822" s="64" t="s">
        <v>56</v>
      </c>
      <c r="N822" s="64" t="s">
        <v>57</v>
      </c>
      <c r="O822" s="64" t="s">
        <v>56</v>
      </c>
      <c r="P822" s="64" t="s">
        <v>57</v>
      </c>
      <c r="Q822" s="63" t="s">
        <v>56</v>
      </c>
      <c r="R822" s="64" t="s">
        <v>57</v>
      </c>
      <c r="S822" s="49" t="s">
        <v>56</v>
      </c>
      <c r="T822" s="50" t="s">
        <v>57</v>
      </c>
      <c r="U822" s="39" t="s">
        <v>56</v>
      </c>
      <c r="V822" s="148" t="s">
        <v>57</v>
      </c>
    </row>
    <row r="823" spans="9:23" ht="16.5" thickBot="1" x14ac:dyDescent="0.3">
      <c r="I823" s="532"/>
      <c r="J823" s="485" t="s">
        <v>98</v>
      </c>
      <c r="K823" s="359" t="s">
        <v>62</v>
      </c>
      <c r="L823" s="486">
        <v>1</v>
      </c>
      <c r="M823" s="357" t="s">
        <v>79</v>
      </c>
      <c r="N823" s="357" t="s">
        <v>79</v>
      </c>
      <c r="O823" s="357" t="s">
        <v>79</v>
      </c>
      <c r="P823" s="357" t="s">
        <v>79</v>
      </c>
      <c r="Q823" s="356" t="s">
        <v>79</v>
      </c>
      <c r="R823" s="357" t="s">
        <v>79</v>
      </c>
      <c r="S823" s="359">
        <v>3</v>
      </c>
      <c r="T823" s="489">
        <v>13</v>
      </c>
      <c r="U823" s="360">
        <v>74</v>
      </c>
      <c r="V823" s="361">
        <v>100</v>
      </c>
    </row>
    <row r="824" spans="9:23" ht="19.5" thickBot="1" x14ac:dyDescent="0.35">
      <c r="I824" s="532"/>
      <c r="J824" s="446"/>
      <c r="K824" s="490"/>
      <c r="L824" s="491"/>
      <c r="M824" s="492" t="s">
        <v>871</v>
      </c>
      <c r="N824" s="492"/>
      <c r="O824" s="492"/>
      <c r="P824" s="490"/>
      <c r="Q824" s="490"/>
      <c r="R824" s="491"/>
      <c r="S824" s="490"/>
      <c r="T824" s="490"/>
      <c r="U824" s="490"/>
      <c r="V824" s="493"/>
    </row>
    <row r="825" spans="9:23" ht="15.75" x14ac:dyDescent="0.25">
      <c r="I825" s="532"/>
      <c r="J825" s="502" t="s">
        <v>48</v>
      </c>
      <c r="K825" s="503"/>
      <c r="L825" s="503"/>
      <c r="M825" s="504">
        <v>5</v>
      </c>
      <c r="N825" s="504">
        <v>5</v>
      </c>
      <c r="O825" s="504">
        <v>4</v>
      </c>
      <c r="P825" s="504">
        <v>4</v>
      </c>
      <c r="Q825" s="504">
        <v>3</v>
      </c>
      <c r="R825" s="504">
        <v>3</v>
      </c>
      <c r="S825" s="504">
        <v>2</v>
      </c>
      <c r="T825" s="504">
        <v>2</v>
      </c>
      <c r="U825" s="503">
        <v>1</v>
      </c>
      <c r="V825" s="505">
        <v>1</v>
      </c>
    </row>
    <row r="826" spans="9:23" ht="15.75" x14ac:dyDescent="0.25">
      <c r="I826" s="532"/>
      <c r="J826" s="494" t="s">
        <v>54</v>
      </c>
      <c r="K826" s="414"/>
      <c r="L826" s="414" t="s">
        <v>55</v>
      </c>
      <c r="M826" s="413" t="s">
        <v>56</v>
      </c>
      <c r="N826" s="413" t="s">
        <v>57</v>
      </c>
      <c r="O826" s="413" t="s">
        <v>56</v>
      </c>
      <c r="P826" s="413" t="s">
        <v>57</v>
      </c>
      <c r="Q826" s="413" t="s">
        <v>56</v>
      </c>
      <c r="R826" s="413" t="s">
        <v>57</v>
      </c>
      <c r="S826" s="413" t="s">
        <v>56</v>
      </c>
      <c r="T826" s="413" t="s">
        <v>57</v>
      </c>
      <c r="U826" s="414" t="s">
        <v>56</v>
      </c>
      <c r="V826" s="415" t="s">
        <v>57</v>
      </c>
    </row>
    <row r="827" spans="9:23" ht="16.5" thickBot="1" x14ac:dyDescent="0.3">
      <c r="I827" s="532"/>
      <c r="J827" s="150" t="s">
        <v>101</v>
      </c>
      <c r="K827" s="151"/>
      <c r="L827" s="506">
        <v>1</v>
      </c>
      <c r="M827" s="507" t="s">
        <v>79</v>
      </c>
      <c r="N827" s="507" t="s">
        <v>79</v>
      </c>
      <c r="O827" s="507" t="s">
        <v>79</v>
      </c>
      <c r="P827" s="507" t="s">
        <v>79</v>
      </c>
      <c r="Q827" s="508" t="s">
        <v>79</v>
      </c>
      <c r="R827" s="507" t="s">
        <v>79</v>
      </c>
      <c r="S827" s="508" t="s">
        <v>79</v>
      </c>
      <c r="T827" s="507" t="s">
        <v>79</v>
      </c>
      <c r="U827" s="151">
        <v>47</v>
      </c>
      <c r="V827" s="509">
        <v>56</v>
      </c>
    </row>
    <row r="828" spans="9:23" ht="15.75" x14ac:dyDescent="0.25">
      <c r="I828" s="532"/>
      <c r="J828" s="532"/>
      <c r="K828" s="532"/>
      <c r="L828" s="532"/>
      <c r="M828" s="532"/>
      <c r="N828" s="532"/>
      <c r="O828" s="532"/>
      <c r="P828" s="532"/>
      <c r="Q828" s="532"/>
      <c r="R828" s="532"/>
      <c r="S828" s="532"/>
      <c r="T828" s="532"/>
      <c r="U828" s="532"/>
      <c r="V828" s="532"/>
      <c r="W828" s="532"/>
    </row>
    <row r="829" spans="9:23" x14ac:dyDescent="0.25">
      <c r="I829" s="499"/>
      <c r="J829" s="499"/>
      <c r="K829" s="499"/>
      <c r="L829" s="499"/>
      <c r="M829" s="499"/>
      <c r="N829" s="499"/>
      <c r="O829" s="499"/>
      <c r="P829" s="499"/>
      <c r="Q829" s="499"/>
      <c r="R829" s="499"/>
      <c r="S829" s="499"/>
      <c r="T829" s="499"/>
      <c r="U829" s="499"/>
      <c r="V829" s="499"/>
      <c r="W829" s="499"/>
    </row>
    <row r="830" spans="9:23" ht="15.75" thickBot="1" x14ac:dyDescent="0.3"/>
    <row r="831" spans="9:23" ht="16.5" thickBot="1" x14ac:dyDescent="0.3">
      <c r="I831" s="510" t="s">
        <v>102</v>
      </c>
      <c r="J831" s="534" t="s">
        <v>43</v>
      </c>
      <c r="K831" s="533">
        <v>36</v>
      </c>
      <c r="L831" s="533" t="s">
        <v>44</v>
      </c>
      <c r="M831" s="533">
        <v>401</v>
      </c>
      <c r="N831" s="533"/>
      <c r="O831" s="533"/>
      <c r="P831" s="533"/>
      <c r="Q831" s="533"/>
      <c r="R831" s="533"/>
      <c r="S831" s="533"/>
      <c r="T831" s="606" t="s">
        <v>883</v>
      </c>
      <c r="U831" s="604"/>
      <c r="V831" s="535">
        <v>376992</v>
      </c>
    </row>
    <row r="832" spans="9:23" ht="19.5" thickBot="1" x14ac:dyDescent="0.35">
      <c r="I832" s="511" t="s">
        <v>284</v>
      </c>
      <c r="J832" s="28"/>
      <c r="K832" s="29"/>
      <c r="L832" s="29"/>
      <c r="M832" s="339" t="s">
        <v>47</v>
      </c>
      <c r="N832" s="339"/>
      <c r="O832" s="339"/>
      <c r="P832" s="29"/>
      <c r="Q832" s="29"/>
      <c r="R832" s="29"/>
      <c r="S832" s="340"/>
      <c r="T832" s="29"/>
      <c r="U832" s="29"/>
      <c r="V832" s="30"/>
    </row>
    <row r="833" spans="9:22" ht="18.75" x14ac:dyDescent="0.3">
      <c r="I833" s="532"/>
      <c r="J833" s="459" t="s">
        <v>48</v>
      </c>
      <c r="K833" s="352"/>
      <c r="L833" s="352"/>
      <c r="M833" s="345">
        <v>5</v>
      </c>
      <c r="N833" s="345">
        <v>5</v>
      </c>
      <c r="O833" s="346">
        <v>4</v>
      </c>
      <c r="P833" s="346">
        <v>4</v>
      </c>
      <c r="Q833" s="347">
        <v>3</v>
      </c>
      <c r="R833" s="347">
        <v>3</v>
      </c>
      <c r="S833" s="348">
        <v>2</v>
      </c>
      <c r="T833" s="348">
        <v>2</v>
      </c>
      <c r="U833" s="349">
        <v>1</v>
      </c>
      <c r="V833" s="350">
        <v>1</v>
      </c>
    </row>
    <row r="834" spans="9:22" ht="18.75" x14ac:dyDescent="0.25">
      <c r="I834" s="532"/>
      <c r="J834" s="461" t="s">
        <v>54</v>
      </c>
      <c r="K834" s="352"/>
      <c r="L834" s="45" t="s">
        <v>55</v>
      </c>
      <c r="M834" s="45" t="s">
        <v>56</v>
      </c>
      <c r="N834" s="45" t="s">
        <v>57</v>
      </c>
      <c r="O834" s="46" t="s">
        <v>56</v>
      </c>
      <c r="P834" s="46" t="s">
        <v>57</v>
      </c>
      <c r="Q834" s="47" t="s">
        <v>56</v>
      </c>
      <c r="R834" s="48" t="s">
        <v>57</v>
      </c>
      <c r="S834" s="49" t="s">
        <v>56</v>
      </c>
      <c r="T834" s="50" t="s">
        <v>57</v>
      </c>
      <c r="U834" s="39" t="s">
        <v>56</v>
      </c>
      <c r="V834" s="148" t="s">
        <v>57</v>
      </c>
    </row>
    <row r="835" spans="9:22" ht="15.75" x14ac:dyDescent="0.25">
      <c r="I835" s="532"/>
      <c r="J835" s="54" t="s">
        <v>61</v>
      </c>
      <c r="K835" s="45" t="s">
        <v>62</v>
      </c>
      <c r="L835" s="468">
        <v>1.0636830489771667E-3</v>
      </c>
      <c r="M835" s="45">
        <v>1</v>
      </c>
      <c r="N835" s="45">
        <v>1</v>
      </c>
      <c r="O835" s="46">
        <v>0</v>
      </c>
      <c r="P835" s="46">
        <v>2</v>
      </c>
      <c r="Q835" s="47">
        <v>0</v>
      </c>
      <c r="R835" s="47">
        <v>15</v>
      </c>
      <c r="S835" s="49">
        <v>30</v>
      </c>
      <c r="T835" s="49">
        <v>82</v>
      </c>
      <c r="U835" s="39">
        <v>126</v>
      </c>
      <c r="V835" s="148">
        <v>177</v>
      </c>
    </row>
    <row r="836" spans="9:22" ht="15.75" x14ac:dyDescent="0.25">
      <c r="I836" s="532"/>
      <c r="J836" s="84" t="s">
        <v>61</v>
      </c>
      <c r="K836" s="46" t="s">
        <v>62</v>
      </c>
      <c r="L836" s="478">
        <v>0.1530589508530685</v>
      </c>
      <c r="M836" s="64" t="s">
        <v>79</v>
      </c>
      <c r="N836" s="64" t="s">
        <v>79</v>
      </c>
      <c r="O836" s="46">
        <v>1</v>
      </c>
      <c r="P836" s="46">
        <v>2</v>
      </c>
      <c r="Q836" s="47">
        <v>0</v>
      </c>
      <c r="R836" s="47">
        <v>24</v>
      </c>
      <c r="S836" s="49">
        <v>25</v>
      </c>
      <c r="T836" s="49">
        <v>91</v>
      </c>
      <c r="U836" s="39">
        <v>92</v>
      </c>
      <c r="V836" s="148">
        <v>190</v>
      </c>
    </row>
    <row r="837" spans="9:22" ht="16.5" thickBot="1" x14ac:dyDescent="0.3">
      <c r="I837" s="532"/>
      <c r="J837" s="480" t="s">
        <v>61</v>
      </c>
      <c r="K837" s="358" t="s">
        <v>62</v>
      </c>
      <c r="L837" s="479">
        <v>1</v>
      </c>
      <c r="M837" s="357" t="s">
        <v>79</v>
      </c>
      <c r="N837" s="357" t="s">
        <v>79</v>
      </c>
      <c r="O837" s="357" t="s">
        <v>79</v>
      </c>
      <c r="P837" s="357" t="s">
        <v>79</v>
      </c>
      <c r="Q837" s="358">
        <v>3</v>
      </c>
      <c r="R837" s="358">
        <v>25</v>
      </c>
      <c r="S837" s="359">
        <v>27</v>
      </c>
      <c r="T837" s="359">
        <v>85</v>
      </c>
      <c r="U837" s="360">
        <v>89</v>
      </c>
      <c r="V837" s="361">
        <v>192</v>
      </c>
    </row>
    <row r="838" spans="9:22" ht="19.5" thickBot="1" x14ac:dyDescent="0.35">
      <c r="I838" s="532"/>
      <c r="J838" s="185"/>
      <c r="K838" s="186"/>
      <c r="L838" s="186"/>
      <c r="M838" s="364" t="s">
        <v>863</v>
      </c>
      <c r="N838" s="364"/>
      <c r="O838" s="364"/>
      <c r="P838" s="186"/>
      <c r="Q838" s="186"/>
      <c r="R838" s="186"/>
      <c r="S838" s="186"/>
      <c r="T838" s="186"/>
      <c r="U838" s="186"/>
      <c r="V838" s="187"/>
    </row>
    <row r="839" spans="9:22" ht="18.75" x14ac:dyDescent="0.3">
      <c r="I839" s="532"/>
      <c r="J839" s="476" t="s">
        <v>48</v>
      </c>
      <c r="K839" s="82"/>
      <c r="L839" s="82"/>
      <c r="M839" s="370">
        <v>5</v>
      </c>
      <c r="N839" s="370">
        <v>5</v>
      </c>
      <c r="O839" s="346">
        <v>4</v>
      </c>
      <c r="P839" s="346">
        <v>4</v>
      </c>
      <c r="Q839" s="347">
        <v>3</v>
      </c>
      <c r="R839" s="347">
        <v>3</v>
      </c>
      <c r="S839" s="348">
        <v>2</v>
      </c>
      <c r="T839" s="348">
        <v>2</v>
      </c>
      <c r="U839" s="349">
        <v>1</v>
      </c>
      <c r="V839" s="350">
        <v>1</v>
      </c>
    </row>
    <row r="840" spans="9:22" ht="18.75" x14ac:dyDescent="0.25">
      <c r="I840" s="532"/>
      <c r="J840" s="477" t="s">
        <v>54</v>
      </c>
      <c r="K840" s="82"/>
      <c r="L840" s="46" t="s">
        <v>55</v>
      </c>
      <c r="M840" s="64" t="s">
        <v>56</v>
      </c>
      <c r="N840" s="64" t="s">
        <v>57</v>
      </c>
      <c r="O840" s="46" t="s">
        <v>56</v>
      </c>
      <c r="P840" s="46" t="s">
        <v>57</v>
      </c>
      <c r="Q840" s="47" t="s">
        <v>56</v>
      </c>
      <c r="R840" s="48" t="s">
        <v>57</v>
      </c>
      <c r="S840" s="49" t="s">
        <v>56</v>
      </c>
      <c r="T840" s="50" t="s">
        <v>57</v>
      </c>
      <c r="U840" s="39" t="s">
        <v>56</v>
      </c>
      <c r="V840" s="148" t="s">
        <v>57</v>
      </c>
    </row>
    <row r="841" spans="9:22" ht="15.75" x14ac:dyDescent="0.25">
      <c r="I841" s="532"/>
      <c r="J841" s="84" t="s">
        <v>83</v>
      </c>
      <c r="K841" s="46" t="s">
        <v>62</v>
      </c>
      <c r="L841" s="478">
        <v>3.3579492403021813E-2</v>
      </c>
      <c r="M841" s="64" t="s">
        <v>79</v>
      </c>
      <c r="N841" s="64" t="s">
        <v>79</v>
      </c>
      <c r="O841" s="46">
        <v>1</v>
      </c>
      <c r="P841" s="46">
        <v>3</v>
      </c>
      <c r="Q841" s="47">
        <v>0</v>
      </c>
      <c r="R841" s="47">
        <v>11</v>
      </c>
      <c r="S841" s="49">
        <v>16</v>
      </c>
      <c r="T841" s="49">
        <v>70</v>
      </c>
      <c r="U841" s="39">
        <v>92</v>
      </c>
      <c r="V841" s="148">
        <v>172</v>
      </c>
    </row>
    <row r="842" spans="9:22" ht="16.5" thickBot="1" x14ac:dyDescent="0.3">
      <c r="I842" s="532"/>
      <c r="J842" s="480" t="s">
        <v>83</v>
      </c>
      <c r="K842" s="358" t="s">
        <v>62</v>
      </c>
      <c r="L842" s="481">
        <v>1</v>
      </c>
      <c r="M842" s="357" t="s">
        <v>79</v>
      </c>
      <c r="N842" s="357" t="s">
        <v>79</v>
      </c>
      <c r="O842" s="357" t="s">
        <v>79</v>
      </c>
      <c r="P842" s="357" t="s">
        <v>79</v>
      </c>
      <c r="Q842" s="473">
        <v>1</v>
      </c>
      <c r="R842" s="473">
        <v>13</v>
      </c>
      <c r="S842" s="359">
        <v>13</v>
      </c>
      <c r="T842" s="359">
        <v>68</v>
      </c>
      <c r="U842" s="360">
        <v>86</v>
      </c>
      <c r="V842" s="361">
        <v>173</v>
      </c>
    </row>
    <row r="843" spans="9:22" ht="19.5" thickBot="1" x14ac:dyDescent="0.35">
      <c r="I843" s="532"/>
      <c r="J843" s="191"/>
      <c r="K843" s="383"/>
      <c r="L843" s="383"/>
      <c r="M843" s="384" t="s">
        <v>85</v>
      </c>
      <c r="N843" s="384"/>
      <c r="O843" s="384"/>
      <c r="P843" s="192"/>
      <c r="Q843" s="192"/>
      <c r="R843" s="192"/>
      <c r="S843" s="192"/>
      <c r="T843" s="192"/>
      <c r="U843" s="192"/>
      <c r="V843" s="193"/>
    </row>
    <row r="844" spans="9:22" ht="18.75" x14ac:dyDescent="0.3">
      <c r="I844" s="532"/>
      <c r="J844" s="482" t="s">
        <v>48</v>
      </c>
      <c r="K844" s="102"/>
      <c r="L844" s="102"/>
      <c r="M844" s="370">
        <v>5</v>
      </c>
      <c r="N844" s="370">
        <v>5</v>
      </c>
      <c r="O844" s="370">
        <v>4</v>
      </c>
      <c r="P844" s="370">
        <v>4</v>
      </c>
      <c r="Q844" s="347">
        <v>3</v>
      </c>
      <c r="R844" s="347">
        <v>3</v>
      </c>
      <c r="S844" s="348">
        <v>2</v>
      </c>
      <c r="T844" s="348">
        <v>2</v>
      </c>
      <c r="U844" s="349">
        <v>1</v>
      </c>
      <c r="V844" s="350">
        <v>1</v>
      </c>
    </row>
    <row r="845" spans="9:22" ht="18.75" x14ac:dyDescent="0.25">
      <c r="I845" s="532"/>
      <c r="J845" s="483" t="s">
        <v>54</v>
      </c>
      <c r="K845" s="102"/>
      <c r="L845" s="48" t="s">
        <v>55</v>
      </c>
      <c r="M845" s="64" t="s">
        <v>56</v>
      </c>
      <c r="N845" s="64" t="s">
        <v>57</v>
      </c>
      <c r="O845" s="64" t="s">
        <v>56</v>
      </c>
      <c r="P845" s="64" t="s">
        <v>57</v>
      </c>
      <c r="Q845" s="47" t="s">
        <v>56</v>
      </c>
      <c r="R845" s="48" t="s">
        <v>57</v>
      </c>
      <c r="S845" s="49" t="s">
        <v>56</v>
      </c>
      <c r="T845" s="50" t="s">
        <v>57</v>
      </c>
      <c r="U845" s="39" t="s">
        <v>56</v>
      </c>
      <c r="V845" s="148" t="s">
        <v>57</v>
      </c>
    </row>
    <row r="846" spans="9:22" ht="15.75" x14ac:dyDescent="0.25">
      <c r="I846" s="532"/>
      <c r="J846" s="106" t="s">
        <v>88</v>
      </c>
      <c r="K846" s="48" t="s">
        <v>62</v>
      </c>
      <c r="L846" s="484">
        <v>0.45532212885154066</v>
      </c>
      <c r="M846" s="64" t="s">
        <v>79</v>
      </c>
      <c r="N846" s="64" t="s">
        <v>79</v>
      </c>
      <c r="O846" s="64" t="s">
        <v>79</v>
      </c>
      <c r="P846" s="64" t="s">
        <v>79</v>
      </c>
      <c r="Q846" s="47">
        <v>1</v>
      </c>
      <c r="R846" s="47">
        <v>7</v>
      </c>
      <c r="S846" s="49">
        <v>10</v>
      </c>
      <c r="T846" s="49">
        <v>41</v>
      </c>
      <c r="U846" s="39">
        <v>85</v>
      </c>
      <c r="V846" s="148">
        <v>147</v>
      </c>
    </row>
    <row r="847" spans="9:22" ht="16.5" thickBot="1" x14ac:dyDescent="0.3">
      <c r="I847" s="532"/>
      <c r="J847" s="485" t="s">
        <v>88</v>
      </c>
      <c r="K847" s="359" t="s">
        <v>62</v>
      </c>
      <c r="L847" s="486">
        <v>1.0000000000000002</v>
      </c>
      <c r="M847" s="357" t="s">
        <v>79</v>
      </c>
      <c r="N847" s="357" t="s">
        <v>79</v>
      </c>
      <c r="O847" s="357" t="s">
        <v>79</v>
      </c>
      <c r="P847" s="357" t="s">
        <v>79</v>
      </c>
      <c r="Q847" s="357" t="s">
        <v>79</v>
      </c>
      <c r="R847" s="357" t="s">
        <v>79</v>
      </c>
      <c r="S847" s="359">
        <v>11</v>
      </c>
      <c r="T847" s="359">
        <v>26</v>
      </c>
      <c r="U847" s="360">
        <v>111</v>
      </c>
      <c r="V847" s="361">
        <v>147</v>
      </c>
    </row>
    <row r="848" spans="9:22" ht="19.5" thickBot="1" x14ac:dyDescent="0.35">
      <c r="I848" s="532"/>
      <c r="J848" s="200"/>
      <c r="K848" s="201"/>
      <c r="L848" s="201"/>
      <c r="M848" s="388" t="s">
        <v>92</v>
      </c>
      <c r="N848" s="388"/>
      <c r="O848" s="388"/>
      <c r="P848" s="201"/>
      <c r="Q848" s="201"/>
      <c r="R848" s="201"/>
      <c r="S848" s="201"/>
      <c r="T848" s="201"/>
      <c r="U848" s="201"/>
      <c r="V848" s="202"/>
    </row>
    <row r="849" spans="9:23" ht="18.75" x14ac:dyDescent="0.3">
      <c r="I849" s="532"/>
      <c r="J849" s="487" t="s">
        <v>48</v>
      </c>
      <c r="K849" s="134"/>
      <c r="L849" s="134"/>
      <c r="M849" s="370">
        <v>5</v>
      </c>
      <c r="N849" s="370">
        <v>5</v>
      </c>
      <c r="O849" s="370">
        <v>4</v>
      </c>
      <c r="P849" s="370">
        <v>4</v>
      </c>
      <c r="Q849" s="370">
        <v>3</v>
      </c>
      <c r="R849" s="370">
        <v>3</v>
      </c>
      <c r="S849" s="348">
        <v>2</v>
      </c>
      <c r="T849" s="348">
        <v>2</v>
      </c>
      <c r="U849" s="349">
        <v>1</v>
      </c>
      <c r="V849" s="350">
        <v>1</v>
      </c>
    </row>
    <row r="850" spans="9:23" ht="18.75" x14ac:dyDescent="0.25">
      <c r="I850" s="532"/>
      <c r="J850" s="488" t="s">
        <v>54</v>
      </c>
      <c r="K850" s="134"/>
      <c r="L850" s="49" t="s">
        <v>55</v>
      </c>
      <c r="M850" s="64" t="s">
        <v>56</v>
      </c>
      <c r="N850" s="64" t="s">
        <v>57</v>
      </c>
      <c r="O850" s="64" t="s">
        <v>56</v>
      </c>
      <c r="P850" s="64" t="s">
        <v>57</v>
      </c>
      <c r="Q850" s="63" t="s">
        <v>56</v>
      </c>
      <c r="R850" s="64" t="s">
        <v>57</v>
      </c>
      <c r="S850" s="49" t="s">
        <v>56</v>
      </c>
      <c r="T850" s="50" t="s">
        <v>57</v>
      </c>
      <c r="U850" s="39" t="s">
        <v>56</v>
      </c>
      <c r="V850" s="148" t="s">
        <v>57</v>
      </c>
    </row>
    <row r="851" spans="9:23" ht="16.5" thickBot="1" x14ac:dyDescent="0.3">
      <c r="I851" s="532"/>
      <c r="J851" s="485" t="s">
        <v>98</v>
      </c>
      <c r="K851" s="359" t="s">
        <v>62</v>
      </c>
      <c r="L851" s="486">
        <v>1</v>
      </c>
      <c r="M851" s="357" t="s">
        <v>79</v>
      </c>
      <c r="N851" s="357" t="s">
        <v>79</v>
      </c>
      <c r="O851" s="357" t="s">
        <v>79</v>
      </c>
      <c r="P851" s="357" t="s">
        <v>79</v>
      </c>
      <c r="Q851" s="356" t="s">
        <v>79</v>
      </c>
      <c r="R851" s="357" t="s">
        <v>79</v>
      </c>
      <c r="S851" s="359">
        <v>3</v>
      </c>
      <c r="T851" s="489">
        <v>17</v>
      </c>
      <c r="U851" s="360">
        <v>74</v>
      </c>
      <c r="V851" s="361">
        <v>114</v>
      </c>
    </row>
    <row r="852" spans="9:23" ht="19.5" thickBot="1" x14ac:dyDescent="0.35">
      <c r="I852" s="532"/>
      <c r="J852" s="446"/>
      <c r="K852" s="490"/>
      <c r="L852" s="491"/>
      <c r="M852" s="492" t="s">
        <v>871</v>
      </c>
      <c r="N852" s="492"/>
      <c r="O852" s="492"/>
      <c r="P852" s="490"/>
      <c r="Q852" s="490"/>
      <c r="R852" s="491"/>
      <c r="S852" s="490"/>
      <c r="T852" s="490"/>
      <c r="U852" s="490"/>
      <c r="V852" s="493"/>
    </row>
    <row r="853" spans="9:23" ht="15.75" x14ac:dyDescent="0.25">
      <c r="I853" s="532"/>
      <c r="J853" s="502" t="s">
        <v>48</v>
      </c>
      <c r="K853" s="503"/>
      <c r="L853" s="503"/>
      <c r="M853" s="504">
        <v>5</v>
      </c>
      <c r="N853" s="504">
        <v>5</v>
      </c>
      <c r="O853" s="504">
        <v>4</v>
      </c>
      <c r="P853" s="504">
        <v>4</v>
      </c>
      <c r="Q853" s="504">
        <v>3</v>
      </c>
      <c r="R853" s="504">
        <v>3</v>
      </c>
      <c r="S853" s="504">
        <v>2</v>
      </c>
      <c r="T853" s="504">
        <v>2</v>
      </c>
      <c r="U853" s="503">
        <v>1</v>
      </c>
      <c r="V853" s="505">
        <v>1</v>
      </c>
    </row>
    <row r="854" spans="9:23" ht="15.75" x14ac:dyDescent="0.25">
      <c r="I854" s="532"/>
      <c r="J854" s="494" t="s">
        <v>54</v>
      </c>
      <c r="K854" s="414"/>
      <c r="L854" s="414" t="s">
        <v>55</v>
      </c>
      <c r="M854" s="413" t="s">
        <v>56</v>
      </c>
      <c r="N854" s="413" t="s">
        <v>57</v>
      </c>
      <c r="O854" s="413" t="s">
        <v>56</v>
      </c>
      <c r="P854" s="413" t="s">
        <v>57</v>
      </c>
      <c r="Q854" s="413" t="s">
        <v>56</v>
      </c>
      <c r="R854" s="413" t="s">
        <v>57</v>
      </c>
      <c r="S854" s="413" t="s">
        <v>56</v>
      </c>
      <c r="T854" s="413" t="s">
        <v>57</v>
      </c>
      <c r="U854" s="414" t="s">
        <v>56</v>
      </c>
      <c r="V854" s="415" t="s">
        <v>57</v>
      </c>
    </row>
    <row r="855" spans="9:23" ht="16.5" thickBot="1" x14ac:dyDescent="0.3">
      <c r="I855" s="532"/>
      <c r="J855" s="150" t="s">
        <v>101</v>
      </c>
      <c r="K855" s="151"/>
      <c r="L855" s="506">
        <v>1</v>
      </c>
      <c r="M855" s="507" t="s">
        <v>79</v>
      </c>
      <c r="N855" s="507" t="s">
        <v>79</v>
      </c>
      <c r="O855" s="507" t="s">
        <v>79</v>
      </c>
      <c r="P855" s="507" t="s">
        <v>79</v>
      </c>
      <c r="Q855" s="508" t="s">
        <v>79</v>
      </c>
      <c r="R855" s="507" t="s">
        <v>79</v>
      </c>
      <c r="S855" s="508" t="s">
        <v>79</v>
      </c>
      <c r="T855" s="507" t="s">
        <v>79</v>
      </c>
      <c r="U855" s="151">
        <v>48</v>
      </c>
      <c r="V855" s="509">
        <v>64</v>
      </c>
    </row>
    <row r="856" spans="9:23" ht="15.75" x14ac:dyDescent="0.25">
      <c r="I856" s="532"/>
      <c r="J856" s="532"/>
      <c r="K856" s="532"/>
      <c r="L856" s="532"/>
      <c r="M856" s="532"/>
      <c r="N856" s="532"/>
      <c r="O856" s="532"/>
      <c r="P856" s="532"/>
      <c r="Q856" s="532"/>
      <c r="R856" s="532"/>
      <c r="S856" s="532"/>
      <c r="T856" s="532"/>
      <c r="U856" s="532"/>
      <c r="V856" s="532"/>
      <c r="W856" s="532"/>
    </row>
    <row r="857" spans="9:23" x14ac:dyDescent="0.25">
      <c r="I857" s="499"/>
      <c r="J857" s="499"/>
      <c r="K857" s="499"/>
      <c r="L857" s="499"/>
      <c r="M857" s="499"/>
      <c r="N857" s="499"/>
      <c r="O857" s="499"/>
      <c r="P857" s="499"/>
      <c r="Q857" s="499"/>
      <c r="R857" s="499"/>
      <c r="S857" s="499"/>
      <c r="T857" s="499"/>
      <c r="U857" s="499"/>
      <c r="V857" s="499"/>
      <c r="W857" s="499"/>
    </row>
    <row r="858" spans="9:23" ht="15.75" thickBot="1" x14ac:dyDescent="0.3"/>
    <row r="859" spans="9:23" ht="16.5" thickBot="1" x14ac:dyDescent="0.3">
      <c r="I859" s="510" t="s">
        <v>102</v>
      </c>
      <c r="J859" s="534" t="s">
        <v>43</v>
      </c>
      <c r="K859" s="533">
        <v>37</v>
      </c>
      <c r="L859" s="533" t="s">
        <v>44</v>
      </c>
      <c r="M859" s="533">
        <v>442</v>
      </c>
      <c r="N859" s="533"/>
      <c r="O859" s="533"/>
      <c r="P859" s="533"/>
      <c r="Q859" s="533"/>
      <c r="R859" s="533"/>
      <c r="S859" s="533"/>
      <c r="T859" s="606" t="s">
        <v>883</v>
      </c>
      <c r="U859" s="604"/>
      <c r="V859" s="535">
        <v>435897</v>
      </c>
    </row>
    <row r="860" spans="9:23" ht="19.5" thickBot="1" x14ac:dyDescent="0.35">
      <c r="I860" s="511" t="s">
        <v>285</v>
      </c>
      <c r="J860" s="28"/>
      <c r="K860" s="29"/>
      <c r="L860" s="29"/>
      <c r="M860" s="339" t="s">
        <v>47</v>
      </c>
      <c r="N860" s="339"/>
      <c r="O860" s="339"/>
      <c r="P860" s="29"/>
      <c r="Q860" s="29"/>
      <c r="R860" s="29"/>
      <c r="S860" s="340"/>
      <c r="T860" s="29"/>
      <c r="U860" s="29"/>
      <c r="V860" s="30"/>
    </row>
    <row r="861" spans="9:23" ht="18.75" x14ac:dyDescent="0.3">
      <c r="I861" s="532"/>
      <c r="J861" s="459" t="s">
        <v>48</v>
      </c>
      <c r="K861" s="352"/>
      <c r="L861" s="352"/>
      <c r="M861" s="345">
        <v>5</v>
      </c>
      <c r="N861" s="345">
        <v>5</v>
      </c>
      <c r="O861" s="346">
        <v>4</v>
      </c>
      <c r="P861" s="346">
        <v>4</v>
      </c>
      <c r="Q861" s="347">
        <v>3</v>
      </c>
      <c r="R861" s="347">
        <v>3</v>
      </c>
      <c r="S861" s="348">
        <v>2</v>
      </c>
      <c r="T861" s="348">
        <v>2</v>
      </c>
      <c r="U861" s="349">
        <v>1</v>
      </c>
      <c r="V861" s="350">
        <v>1</v>
      </c>
    </row>
    <row r="862" spans="9:23" ht="18.75" x14ac:dyDescent="0.25">
      <c r="I862" s="532"/>
      <c r="J862" s="461" t="s">
        <v>54</v>
      </c>
      <c r="K862" s="352"/>
      <c r="L862" s="45" t="s">
        <v>55</v>
      </c>
      <c r="M862" s="45" t="s">
        <v>56</v>
      </c>
      <c r="N862" s="45" t="s">
        <v>57</v>
      </c>
      <c r="O862" s="46" t="s">
        <v>56</v>
      </c>
      <c r="P862" s="46" t="s">
        <v>57</v>
      </c>
      <c r="Q862" s="47" t="s">
        <v>56</v>
      </c>
      <c r="R862" s="48" t="s">
        <v>57</v>
      </c>
      <c r="S862" s="49" t="s">
        <v>56</v>
      </c>
      <c r="T862" s="50" t="s">
        <v>57</v>
      </c>
      <c r="U862" s="39" t="s">
        <v>56</v>
      </c>
      <c r="V862" s="148" t="s">
        <v>57</v>
      </c>
    </row>
    <row r="863" spans="9:23" ht="15.75" x14ac:dyDescent="0.25">
      <c r="I863" s="532"/>
      <c r="J863" s="54" t="s">
        <v>61</v>
      </c>
      <c r="K863" s="45" t="s">
        <v>62</v>
      </c>
      <c r="L863" s="468">
        <v>1.0140010140010139E-3</v>
      </c>
      <c r="M863" s="45">
        <v>1</v>
      </c>
      <c r="N863" s="45">
        <v>1</v>
      </c>
      <c r="O863" s="46">
        <v>0</v>
      </c>
      <c r="P863" s="46">
        <v>3</v>
      </c>
      <c r="Q863" s="47">
        <v>0</v>
      </c>
      <c r="R863" s="47">
        <v>11</v>
      </c>
      <c r="S863" s="49">
        <v>42</v>
      </c>
      <c r="T863" s="49">
        <v>81</v>
      </c>
      <c r="U863" s="39">
        <v>141</v>
      </c>
      <c r="V863" s="148">
        <v>195</v>
      </c>
    </row>
    <row r="864" spans="9:23" ht="15.75" x14ac:dyDescent="0.25">
      <c r="I864" s="532"/>
      <c r="J864" s="84" t="s">
        <v>61</v>
      </c>
      <c r="K864" s="46" t="s">
        <v>62</v>
      </c>
      <c r="L864" s="478">
        <v>0.15126738656150421</v>
      </c>
      <c r="M864" s="64" t="s">
        <v>79</v>
      </c>
      <c r="N864" s="64" t="s">
        <v>79</v>
      </c>
      <c r="O864" s="46">
        <v>1</v>
      </c>
      <c r="P864" s="46">
        <v>2</v>
      </c>
      <c r="Q864" s="47">
        <v>0</v>
      </c>
      <c r="R864" s="47">
        <v>23</v>
      </c>
      <c r="S864" s="49">
        <v>32</v>
      </c>
      <c r="T864" s="49">
        <v>88</v>
      </c>
      <c r="U864" s="39">
        <v>102</v>
      </c>
      <c r="V864" s="148">
        <v>212</v>
      </c>
    </row>
    <row r="865" spans="9:22" ht="16.5" thickBot="1" x14ac:dyDescent="0.3">
      <c r="I865" s="532"/>
      <c r="J865" s="480" t="s">
        <v>61</v>
      </c>
      <c r="K865" s="358" t="s">
        <v>62</v>
      </c>
      <c r="L865" s="479">
        <v>1</v>
      </c>
      <c r="M865" s="357" t="s">
        <v>79</v>
      </c>
      <c r="N865" s="357" t="s">
        <v>79</v>
      </c>
      <c r="O865" s="357" t="s">
        <v>79</v>
      </c>
      <c r="P865" s="357" t="s">
        <v>79</v>
      </c>
      <c r="Q865" s="358">
        <v>3</v>
      </c>
      <c r="R865" s="358">
        <v>24</v>
      </c>
      <c r="S865" s="359">
        <v>31</v>
      </c>
      <c r="T865" s="359">
        <v>85</v>
      </c>
      <c r="U865" s="360">
        <v>103</v>
      </c>
      <c r="V865" s="361">
        <v>213</v>
      </c>
    </row>
    <row r="866" spans="9:22" ht="19.5" thickBot="1" x14ac:dyDescent="0.35">
      <c r="I866" s="532"/>
      <c r="J866" s="185"/>
      <c r="K866" s="186"/>
      <c r="L866" s="186"/>
      <c r="M866" s="364" t="s">
        <v>863</v>
      </c>
      <c r="N866" s="364"/>
      <c r="O866" s="364"/>
      <c r="P866" s="186"/>
      <c r="Q866" s="186"/>
      <c r="R866" s="186"/>
      <c r="S866" s="186"/>
      <c r="T866" s="186"/>
      <c r="U866" s="186"/>
      <c r="V866" s="187"/>
    </row>
    <row r="867" spans="9:22" ht="18.75" x14ac:dyDescent="0.3">
      <c r="I867" s="532"/>
      <c r="J867" s="476" t="s">
        <v>48</v>
      </c>
      <c r="K867" s="82"/>
      <c r="L867" s="82"/>
      <c r="M867" s="370">
        <v>5</v>
      </c>
      <c r="N867" s="370">
        <v>5</v>
      </c>
      <c r="O867" s="346">
        <v>4</v>
      </c>
      <c r="P867" s="346">
        <v>4</v>
      </c>
      <c r="Q867" s="347">
        <v>3</v>
      </c>
      <c r="R867" s="347">
        <v>3</v>
      </c>
      <c r="S867" s="348">
        <v>2</v>
      </c>
      <c r="T867" s="348">
        <v>2</v>
      </c>
      <c r="U867" s="349">
        <v>1</v>
      </c>
      <c r="V867" s="350">
        <v>1</v>
      </c>
    </row>
    <row r="868" spans="9:22" ht="18.75" x14ac:dyDescent="0.25">
      <c r="I868" s="532"/>
      <c r="J868" s="477" t="s">
        <v>54</v>
      </c>
      <c r="K868" s="82"/>
      <c r="L868" s="46" t="s">
        <v>55</v>
      </c>
      <c r="M868" s="64" t="s">
        <v>56</v>
      </c>
      <c r="N868" s="64" t="s">
        <v>57</v>
      </c>
      <c r="O868" s="46" t="s">
        <v>56</v>
      </c>
      <c r="P868" s="46" t="s">
        <v>57</v>
      </c>
      <c r="Q868" s="47" t="s">
        <v>56</v>
      </c>
      <c r="R868" s="48" t="s">
        <v>57</v>
      </c>
      <c r="S868" s="49" t="s">
        <v>56</v>
      </c>
      <c r="T868" s="50" t="s">
        <v>57</v>
      </c>
      <c r="U868" s="39" t="s">
        <v>56</v>
      </c>
      <c r="V868" s="148" t="s">
        <v>57</v>
      </c>
    </row>
    <row r="869" spans="9:22" ht="15.75" x14ac:dyDescent="0.25">
      <c r="I869" s="532"/>
      <c r="J869" s="84" t="s">
        <v>83</v>
      </c>
      <c r="K869" s="46" t="s">
        <v>62</v>
      </c>
      <c r="L869" s="478">
        <v>3.3068362480127192E-2</v>
      </c>
      <c r="M869" s="64" t="s">
        <v>79</v>
      </c>
      <c r="N869" s="64" t="s">
        <v>79</v>
      </c>
      <c r="O869" s="46">
        <v>1</v>
      </c>
      <c r="P869" s="46">
        <v>4</v>
      </c>
      <c r="Q869" s="47">
        <v>0</v>
      </c>
      <c r="R869" s="47">
        <v>11</v>
      </c>
      <c r="S869" s="49">
        <v>26</v>
      </c>
      <c r="T869" s="49">
        <v>69</v>
      </c>
      <c r="U869" s="39">
        <v>110</v>
      </c>
      <c r="V869" s="148">
        <v>188</v>
      </c>
    </row>
    <row r="870" spans="9:22" ht="16.5" thickBot="1" x14ac:dyDescent="0.3">
      <c r="I870" s="532"/>
      <c r="J870" s="480" t="s">
        <v>83</v>
      </c>
      <c r="K870" s="358" t="s">
        <v>62</v>
      </c>
      <c r="L870" s="481">
        <v>1.0000000000000002</v>
      </c>
      <c r="M870" s="357" t="s">
        <v>79</v>
      </c>
      <c r="N870" s="357" t="s">
        <v>79</v>
      </c>
      <c r="O870" s="357" t="s">
        <v>79</v>
      </c>
      <c r="P870" s="357" t="s">
        <v>79</v>
      </c>
      <c r="Q870" s="473">
        <v>1</v>
      </c>
      <c r="R870" s="473">
        <v>13</v>
      </c>
      <c r="S870" s="359">
        <v>20</v>
      </c>
      <c r="T870" s="359">
        <v>67</v>
      </c>
      <c r="U870" s="360">
        <v>104</v>
      </c>
      <c r="V870" s="361">
        <v>192</v>
      </c>
    </row>
    <row r="871" spans="9:22" ht="19.5" thickBot="1" x14ac:dyDescent="0.35">
      <c r="I871" s="532"/>
      <c r="J871" s="191"/>
      <c r="K871" s="383"/>
      <c r="L871" s="383"/>
      <c r="M871" s="384" t="s">
        <v>85</v>
      </c>
      <c r="N871" s="384"/>
      <c r="O871" s="384"/>
      <c r="P871" s="192"/>
      <c r="Q871" s="192"/>
      <c r="R871" s="192"/>
      <c r="S871" s="192"/>
      <c r="T871" s="192"/>
      <c r="U871" s="192"/>
      <c r="V871" s="193"/>
    </row>
    <row r="872" spans="9:22" ht="18.75" x14ac:dyDescent="0.3">
      <c r="I872" s="532"/>
      <c r="J872" s="482" t="s">
        <v>48</v>
      </c>
      <c r="K872" s="102"/>
      <c r="L872" s="102"/>
      <c r="M872" s="370">
        <v>5</v>
      </c>
      <c r="N872" s="370">
        <v>5</v>
      </c>
      <c r="O872" s="370">
        <v>4</v>
      </c>
      <c r="P872" s="370">
        <v>4</v>
      </c>
      <c r="Q872" s="347">
        <v>3</v>
      </c>
      <c r="R872" s="347">
        <v>3</v>
      </c>
      <c r="S872" s="348">
        <v>2</v>
      </c>
      <c r="T872" s="348">
        <v>2</v>
      </c>
      <c r="U872" s="349">
        <v>1</v>
      </c>
      <c r="V872" s="350">
        <v>1</v>
      </c>
    </row>
    <row r="873" spans="9:22" ht="18.75" x14ac:dyDescent="0.25">
      <c r="I873" s="532"/>
      <c r="J873" s="483" t="s">
        <v>54</v>
      </c>
      <c r="K873" s="102"/>
      <c r="L873" s="48" t="s">
        <v>55</v>
      </c>
      <c r="M873" s="64" t="s">
        <v>56</v>
      </c>
      <c r="N873" s="64" t="s">
        <v>57</v>
      </c>
      <c r="O873" s="64" t="s">
        <v>56</v>
      </c>
      <c r="P873" s="64" t="s">
        <v>57</v>
      </c>
      <c r="Q873" s="47" t="s">
        <v>56</v>
      </c>
      <c r="R873" s="48" t="s">
        <v>57</v>
      </c>
      <c r="S873" s="49" t="s">
        <v>56</v>
      </c>
      <c r="T873" s="50" t="s">
        <v>57</v>
      </c>
      <c r="U873" s="39" t="s">
        <v>56</v>
      </c>
      <c r="V873" s="148" t="s">
        <v>57</v>
      </c>
    </row>
    <row r="874" spans="9:22" ht="15.75" x14ac:dyDescent="0.25">
      <c r="I874" s="532"/>
      <c r="J874" s="106" t="s">
        <v>88</v>
      </c>
      <c r="K874" s="48" t="s">
        <v>62</v>
      </c>
      <c r="L874" s="484">
        <v>0.45855855855855854</v>
      </c>
      <c r="M874" s="64" t="s">
        <v>79</v>
      </c>
      <c r="N874" s="64" t="s">
        <v>79</v>
      </c>
      <c r="O874" s="64" t="s">
        <v>79</v>
      </c>
      <c r="P874" s="64" t="s">
        <v>79</v>
      </c>
      <c r="Q874" s="47">
        <v>1</v>
      </c>
      <c r="R874" s="47">
        <v>6</v>
      </c>
      <c r="S874" s="49">
        <v>14</v>
      </c>
      <c r="T874" s="49">
        <v>41</v>
      </c>
      <c r="U874" s="39">
        <v>103</v>
      </c>
      <c r="V874" s="148">
        <v>162</v>
      </c>
    </row>
    <row r="875" spans="9:22" ht="16.5" thickBot="1" x14ac:dyDescent="0.3">
      <c r="I875" s="532"/>
      <c r="J875" s="485" t="s">
        <v>88</v>
      </c>
      <c r="K875" s="359" t="s">
        <v>62</v>
      </c>
      <c r="L875" s="486">
        <v>1</v>
      </c>
      <c r="M875" s="357" t="s">
        <v>79</v>
      </c>
      <c r="N875" s="357" t="s">
        <v>79</v>
      </c>
      <c r="O875" s="357" t="s">
        <v>79</v>
      </c>
      <c r="P875" s="357" t="s">
        <v>79</v>
      </c>
      <c r="Q875" s="357" t="s">
        <v>79</v>
      </c>
      <c r="R875" s="357" t="s">
        <v>79</v>
      </c>
      <c r="S875" s="359">
        <v>12</v>
      </c>
      <c r="T875" s="359">
        <v>37</v>
      </c>
      <c r="U875" s="360">
        <v>109</v>
      </c>
      <c r="V875" s="361">
        <v>163</v>
      </c>
    </row>
    <row r="876" spans="9:22" ht="19.5" thickBot="1" x14ac:dyDescent="0.35">
      <c r="I876" s="532"/>
      <c r="J876" s="200"/>
      <c r="K876" s="201"/>
      <c r="L876" s="201"/>
      <c r="M876" s="388" t="s">
        <v>92</v>
      </c>
      <c r="N876" s="388"/>
      <c r="O876" s="388"/>
      <c r="P876" s="201"/>
      <c r="Q876" s="201"/>
      <c r="R876" s="201"/>
      <c r="S876" s="201"/>
      <c r="T876" s="201"/>
      <c r="U876" s="201"/>
      <c r="V876" s="202"/>
    </row>
    <row r="877" spans="9:22" ht="18.75" x14ac:dyDescent="0.3">
      <c r="I877" s="532"/>
      <c r="J877" s="487" t="s">
        <v>48</v>
      </c>
      <c r="K877" s="134"/>
      <c r="L877" s="134"/>
      <c r="M877" s="370">
        <v>5</v>
      </c>
      <c r="N877" s="370">
        <v>5</v>
      </c>
      <c r="O877" s="370">
        <v>4</v>
      </c>
      <c r="P877" s="370">
        <v>4</v>
      </c>
      <c r="Q877" s="370">
        <v>3</v>
      </c>
      <c r="R877" s="370">
        <v>3</v>
      </c>
      <c r="S877" s="348">
        <v>2</v>
      </c>
      <c r="T877" s="348">
        <v>2</v>
      </c>
      <c r="U877" s="349">
        <v>1</v>
      </c>
      <c r="V877" s="350">
        <v>1</v>
      </c>
    </row>
    <row r="878" spans="9:22" ht="18.75" x14ac:dyDescent="0.25">
      <c r="I878" s="532"/>
      <c r="J878" s="488" t="s">
        <v>54</v>
      </c>
      <c r="K878" s="134"/>
      <c r="L878" s="49" t="s">
        <v>55</v>
      </c>
      <c r="M878" s="64" t="s">
        <v>56</v>
      </c>
      <c r="N878" s="64" t="s">
        <v>57</v>
      </c>
      <c r="O878" s="64" t="s">
        <v>56</v>
      </c>
      <c r="P878" s="64" t="s">
        <v>57</v>
      </c>
      <c r="Q878" s="63" t="s">
        <v>56</v>
      </c>
      <c r="R878" s="64" t="s">
        <v>57</v>
      </c>
      <c r="S878" s="49" t="s">
        <v>56</v>
      </c>
      <c r="T878" s="50" t="s">
        <v>57</v>
      </c>
      <c r="U878" s="39" t="s">
        <v>56</v>
      </c>
      <c r="V878" s="148" t="s">
        <v>57</v>
      </c>
    </row>
    <row r="879" spans="9:22" ht="16.5" thickBot="1" x14ac:dyDescent="0.3">
      <c r="I879" s="532"/>
      <c r="J879" s="485" t="s">
        <v>98</v>
      </c>
      <c r="K879" s="359" t="s">
        <v>62</v>
      </c>
      <c r="L879" s="486">
        <v>1</v>
      </c>
      <c r="M879" s="357" t="s">
        <v>79</v>
      </c>
      <c r="N879" s="357" t="s">
        <v>79</v>
      </c>
      <c r="O879" s="357" t="s">
        <v>79</v>
      </c>
      <c r="P879" s="357" t="s">
        <v>79</v>
      </c>
      <c r="Q879" s="356" t="s">
        <v>79</v>
      </c>
      <c r="R879" s="357" t="s">
        <v>79</v>
      </c>
      <c r="S879" s="359">
        <v>4</v>
      </c>
      <c r="T879" s="489">
        <v>16</v>
      </c>
      <c r="U879" s="360">
        <v>87</v>
      </c>
      <c r="V879" s="361">
        <v>127</v>
      </c>
    </row>
    <row r="880" spans="9:22" ht="19.5" thickBot="1" x14ac:dyDescent="0.35">
      <c r="I880" s="532"/>
      <c r="J880" s="446"/>
      <c r="K880" s="490"/>
      <c r="L880" s="491"/>
      <c r="M880" s="492" t="s">
        <v>871</v>
      </c>
      <c r="N880" s="492"/>
      <c r="O880" s="492"/>
      <c r="P880" s="490"/>
      <c r="Q880" s="490"/>
      <c r="R880" s="491"/>
      <c r="S880" s="490"/>
      <c r="T880" s="490"/>
      <c r="U880" s="490"/>
      <c r="V880" s="493"/>
    </row>
    <row r="881" spans="9:24" ht="15.75" x14ac:dyDescent="0.25">
      <c r="I881" s="532"/>
      <c r="J881" s="502" t="s">
        <v>48</v>
      </c>
      <c r="K881" s="503"/>
      <c r="L881" s="503"/>
      <c r="M881" s="504">
        <v>5</v>
      </c>
      <c r="N881" s="504">
        <v>5</v>
      </c>
      <c r="O881" s="504">
        <v>4</v>
      </c>
      <c r="P881" s="504">
        <v>4</v>
      </c>
      <c r="Q881" s="504">
        <v>3</v>
      </c>
      <c r="R881" s="504">
        <v>3</v>
      </c>
      <c r="S881" s="504">
        <v>2</v>
      </c>
      <c r="T881" s="504">
        <v>2</v>
      </c>
      <c r="U881" s="503">
        <v>1</v>
      </c>
      <c r="V881" s="505">
        <v>1</v>
      </c>
    </row>
    <row r="882" spans="9:24" ht="15.75" x14ac:dyDescent="0.25">
      <c r="I882" s="532"/>
      <c r="J882" s="494" t="s">
        <v>54</v>
      </c>
      <c r="K882" s="414"/>
      <c r="L882" s="414" t="s">
        <v>55</v>
      </c>
      <c r="M882" s="413" t="s">
        <v>56</v>
      </c>
      <c r="N882" s="413" t="s">
        <v>57</v>
      </c>
      <c r="O882" s="413" t="s">
        <v>56</v>
      </c>
      <c r="P882" s="413" t="s">
        <v>57</v>
      </c>
      <c r="Q882" s="413" t="s">
        <v>56</v>
      </c>
      <c r="R882" s="413" t="s">
        <v>57</v>
      </c>
      <c r="S882" s="413" t="s">
        <v>56</v>
      </c>
      <c r="T882" s="413" t="s">
        <v>57</v>
      </c>
      <c r="U882" s="414" t="s">
        <v>56</v>
      </c>
      <c r="V882" s="415" t="s">
        <v>57</v>
      </c>
    </row>
    <row r="883" spans="9:24" ht="16.5" thickBot="1" x14ac:dyDescent="0.3">
      <c r="I883" s="532"/>
      <c r="J883" s="150" t="s">
        <v>101</v>
      </c>
      <c r="K883" s="151"/>
      <c r="L883" s="506">
        <v>1</v>
      </c>
      <c r="M883" s="507" t="s">
        <v>79</v>
      </c>
      <c r="N883" s="507" t="s">
        <v>79</v>
      </c>
      <c r="O883" s="507" t="s">
        <v>79</v>
      </c>
      <c r="P883" s="507" t="s">
        <v>79</v>
      </c>
      <c r="Q883" s="508" t="s">
        <v>79</v>
      </c>
      <c r="R883" s="507" t="s">
        <v>79</v>
      </c>
      <c r="S883" s="508" t="s">
        <v>79</v>
      </c>
      <c r="T883" s="507" t="s">
        <v>79</v>
      </c>
      <c r="U883" s="151">
        <v>55</v>
      </c>
      <c r="V883" s="509">
        <v>69</v>
      </c>
    </row>
    <row r="884" spans="9:24" ht="15.75" x14ac:dyDescent="0.25">
      <c r="I884" s="532"/>
      <c r="J884" s="532"/>
      <c r="K884" s="532"/>
      <c r="L884" s="532"/>
      <c r="M884" s="532"/>
      <c r="N884" s="532"/>
      <c r="O884" s="532"/>
      <c r="P884" s="532"/>
      <c r="Q884" s="532"/>
      <c r="R884" s="532"/>
      <c r="S884" s="532"/>
      <c r="T884" s="532"/>
      <c r="U884" s="532"/>
      <c r="V884" s="532"/>
      <c r="W884" s="532"/>
      <c r="X884" s="532"/>
    </row>
    <row r="885" spans="9:24" x14ac:dyDescent="0.25">
      <c r="I885" s="499"/>
      <c r="J885" s="499"/>
      <c r="K885" s="499"/>
      <c r="L885" s="499"/>
      <c r="M885" s="499"/>
      <c r="N885" s="499"/>
      <c r="O885" s="499"/>
      <c r="P885" s="499"/>
      <c r="Q885" s="499"/>
      <c r="R885" s="499"/>
      <c r="S885" s="499"/>
      <c r="T885" s="499"/>
      <c r="U885" s="499"/>
      <c r="V885" s="499"/>
      <c r="W885" s="499"/>
    </row>
    <row r="886" spans="9:24" ht="15.75" thickBot="1" x14ac:dyDescent="0.3"/>
    <row r="887" spans="9:24" ht="16.5" thickBot="1" x14ac:dyDescent="0.3">
      <c r="I887" s="510" t="s">
        <v>102</v>
      </c>
      <c r="J887" s="534" t="s">
        <v>43</v>
      </c>
      <c r="K887" s="533">
        <v>38</v>
      </c>
      <c r="L887" s="533" t="s">
        <v>44</v>
      </c>
      <c r="M887" s="533">
        <v>473</v>
      </c>
      <c r="N887" s="533"/>
      <c r="O887" s="533"/>
      <c r="P887" s="533"/>
      <c r="Q887" s="533"/>
      <c r="R887" s="533"/>
      <c r="S887" s="533"/>
      <c r="T887" s="606" t="s">
        <v>883</v>
      </c>
      <c r="U887" s="604"/>
      <c r="V887" s="535">
        <v>501941.99999999994</v>
      </c>
    </row>
    <row r="888" spans="9:24" ht="19.5" thickBot="1" x14ac:dyDescent="0.35">
      <c r="I888" s="511" t="s">
        <v>286</v>
      </c>
      <c r="J888" s="28"/>
      <c r="K888" s="29"/>
      <c r="L888" s="29"/>
      <c r="M888" s="339" t="s">
        <v>47</v>
      </c>
      <c r="N888" s="339"/>
      <c r="O888" s="339"/>
      <c r="P888" s="29"/>
      <c r="Q888" s="29"/>
      <c r="R888" s="29"/>
      <c r="S888" s="340"/>
      <c r="T888" s="29"/>
      <c r="U888" s="29"/>
      <c r="V888" s="30"/>
    </row>
    <row r="889" spans="9:24" ht="18.75" x14ac:dyDescent="0.3">
      <c r="I889" s="532"/>
      <c r="J889" s="459" t="s">
        <v>48</v>
      </c>
      <c r="K889" s="352"/>
      <c r="L889" s="352"/>
      <c r="M889" s="345">
        <v>5</v>
      </c>
      <c r="N889" s="345">
        <v>5</v>
      </c>
      <c r="O889" s="346">
        <v>4</v>
      </c>
      <c r="P889" s="346">
        <v>4</v>
      </c>
      <c r="Q889" s="347">
        <v>3</v>
      </c>
      <c r="R889" s="347">
        <v>3</v>
      </c>
      <c r="S889" s="348">
        <v>2</v>
      </c>
      <c r="T889" s="348">
        <v>2</v>
      </c>
      <c r="U889" s="349">
        <v>1</v>
      </c>
      <c r="V889" s="350">
        <v>1</v>
      </c>
    </row>
    <row r="890" spans="9:24" ht="18.75" x14ac:dyDescent="0.25">
      <c r="I890" s="532"/>
      <c r="J890" s="461" t="s">
        <v>54</v>
      </c>
      <c r="K890" s="352"/>
      <c r="L890" s="45" t="s">
        <v>55</v>
      </c>
      <c r="M890" s="45" t="s">
        <v>56</v>
      </c>
      <c r="N890" s="45" t="s">
        <v>57</v>
      </c>
      <c r="O890" s="46" t="s">
        <v>56</v>
      </c>
      <c r="P890" s="46" t="s">
        <v>57</v>
      </c>
      <c r="Q890" s="47" t="s">
        <v>56</v>
      </c>
      <c r="R890" s="48" t="s">
        <v>57</v>
      </c>
      <c r="S890" s="49" t="s">
        <v>56</v>
      </c>
      <c r="T890" s="50" t="s">
        <v>57</v>
      </c>
      <c r="U890" s="39" t="s">
        <v>56</v>
      </c>
      <c r="V890" s="148" t="s">
        <v>57</v>
      </c>
    </row>
    <row r="891" spans="9:24" ht="15.75" x14ac:dyDescent="0.25">
      <c r="I891" s="532"/>
      <c r="J891" s="54" t="s">
        <v>61</v>
      </c>
      <c r="K891" s="45" t="s">
        <v>62</v>
      </c>
      <c r="L891" s="468">
        <v>9.4233995162787746E-4</v>
      </c>
      <c r="M891" s="45">
        <v>1</v>
      </c>
      <c r="N891" s="45">
        <v>1</v>
      </c>
      <c r="O891" s="46">
        <v>0</v>
      </c>
      <c r="P891" s="46">
        <v>1</v>
      </c>
      <c r="Q891" s="47">
        <v>0</v>
      </c>
      <c r="R891" s="47">
        <v>12</v>
      </c>
      <c r="S891" s="49">
        <v>45</v>
      </c>
      <c r="T891" s="49">
        <v>82</v>
      </c>
      <c r="U891" s="39">
        <v>146</v>
      </c>
      <c r="V891" s="148">
        <v>198</v>
      </c>
    </row>
    <row r="892" spans="9:24" ht="15.75" x14ac:dyDescent="0.25">
      <c r="I892" s="532"/>
      <c r="J892" s="84" t="s">
        <v>61</v>
      </c>
      <c r="K892" s="46" t="s">
        <v>62</v>
      </c>
      <c r="L892" s="478">
        <v>0.14323965717154574</v>
      </c>
      <c r="M892" s="64" t="s">
        <v>79</v>
      </c>
      <c r="N892" s="64" t="s">
        <v>79</v>
      </c>
      <c r="O892" s="46">
        <v>1</v>
      </c>
      <c r="P892" s="46">
        <v>5</v>
      </c>
      <c r="Q892" s="47">
        <v>0</v>
      </c>
      <c r="R892" s="47">
        <v>23</v>
      </c>
      <c r="S892" s="49">
        <v>32</v>
      </c>
      <c r="T892" s="49">
        <v>94</v>
      </c>
      <c r="U892" s="39">
        <v>102</v>
      </c>
      <c r="V892" s="148">
        <v>214</v>
      </c>
    </row>
    <row r="893" spans="9:24" ht="16.5" thickBot="1" x14ac:dyDescent="0.3">
      <c r="I893" s="532"/>
      <c r="J893" s="480" t="s">
        <v>61</v>
      </c>
      <c r="K893" s="358" t="s">
        <v>62</v>
      </c>
      <c r="L893" s="479">
        <v>1.0000000000000002</v>
      </c>
      <c r="M893" s="357" t="s">
        <v>79</v>
      </c>
      <c r="N893" s="357" t="s">
        <v>79</v>
      </c>
      <c r="O893" s="357" t="s">
        <v>79</v>
      </c>
      <c r="P893" s="357" t="s">
        <v>79</v>
      </c>
      <c r="Q893" s="358">
        <v>3</v>
      </c>
      <c r="R893" s="358">
        <v>26</v>
      </c>
      <c r="S893" s="359">
        <v>29</v>
      </c>
      <c r="T893" s="359">
        <v>88</v>
      </c>
      <c r="U893" s="360">
        <v>107</v>
      </c>
      <c r="V893" s="361">
        <v>216</v>
      </c>
    </row>
    <row r="894" spans="9:24" ht="19.5" thickBot="1" x14ac:dyDescent="0.35">
      <c r="I894" s="532"/>
      <c r="J894" s="185"/>
      <c r="K894" s="186"/>
      <c r="L894" s="186"/>
      <c r="M894" s="364" t="s">
        <v>863</v>
      </c>
      <c r="N894" s="364"/>
      <c r="O894" s="364"/>
      <c r="P894" s="186"/>
      <c r="Q894" s="186"/>
      <c r="R894" s="186"/>
      <c r="S894" s="186"/>
      <c r="T894" s="186"/>
      <c r="U894" s="186"/>
      <c r="V894" s="187"/>
    </row>
    <row r="895" spans="9:24" ht="18.75" x14ac:dyDescent="0.3">
      <c r="I895" s="532"/>
      <c r="J895" s="476" t="s">
        <v>48</v>
      </c>
      <c r="K895" s="82"/>
      <c r="L895" s="82"/>
      <c r="M895" s="370">
        <v>5</v>
      </c>
      <c r="N895" s="370">
        <v>5</v>
      </c>
      <c r="O895" s="346">
        <v>4</v>
      </c>
      <c r="P895" s="346">
        <v>4</v>
      </c>
      <c r="Q895" s="347">
        <v>3</v>
      </c>
      <c r="R895" s="347">
        <v>3</v>
      </c>
      <c r="S895" s="348">
        <v>2</v>
      </c>
      <c r="T895" s="348">
        <v>2</v>
      </c>
      <c r="U895" s="349">
        <v>1</v>
      </c>
      <c r="V895" s="350">
        <v>1</v>
      </c>
    </row>
    <row r="896" spans="9:24" ht="18.75" x14ac:dyDescent="0.25">
      <c r="I896" s="532"/>
      <c r="J896" s="477" t="s">
        <v>54</v>
      </c>
      <c r="K896" s="82"/>
      <c r="L896" s="46" t="s">
        <v>55</v>
      </c>
      <c r="M896" s="64" t="s">
        <v>56</v>
      </c>
      <c r="N896" s="64" t="s">
        <v>57</v>
      </c>
      <c r="O896" s="46" t="s">
        <v>56</v>
      </c>
      <c r="P896" s="46" t="s">
        <v>57</v>
      </c>
      <c r="Q896" s="47" t="s">
        <v>56</v>
      </c>
      <c r="R896" s="48" t="s">
        <v>57</v>
      </c>
      <c r="S896" s="49" t="s">
        <v>56</v>
      </c>
      <c r="T896" s="50" t="s">
        <v>57</v>
      </c>
      <c r="U896" s="39" t="s">
        <v>56</v>
      </c>
      <c r="V896" s="148" t="s">
        <v>57</v>
      </c>
    </row>
    <row r="897" spans="9:24" ht="15.75" x14ac:dyDescent="0.25">
      <c r="I897" s="532"/>
      <c r="J897" s="84" t="s">
        <v>83</v>
      </c>
      <c r="K897" s="46" t="s">
        <v>62</v>
      </c>
      <c r="L897" s="478">
        <v>3.1443473548736708E-2</v>
      </c>
      <c r="M897" s="64" t="s">
        <v>79</v>
      </c>
      <c r="N897" s="64" t="s">
        <v>79</v>
      </c>
      <c r="O897" s="46">
        <v>1</v>
      </c>
      <c r="P897" s="46">
        <v>2</v>
      </c>
      <c r="Q897" s="47">
        <v>0</v>
      </c>
      <c r="R897" s="47">
        <v>12</v>
      </c>
      <c r="S897" s="49">
        <v>25</v>
      </c>
      <c r="T897" s="49">
        <v>70</v>
      </c>
      <c r="U897" s="39">
        <v>109</v>
      </c>
      <c r="V897" s="148">
        <v>188</v>
      </c>
    </row>
    <row r="898" spans="9:24" ht="16.5" thickBot="1" x14ac:dyDescent="0.3">
      <c r="I898" s="532"/>
      <c r="J898" s="480" t="s">
        <v>83</v>
      </c>
      <c r="K898" s="358" t="s">
        <v>62</v>
      </c>
      <c r="L898" s="481">
        <v>1</v>
      </c>
      <c r="M898" s="357" t="s">
        <v>79</v>
      </c>
      <c r="N898" s="357" t="s">
        <v>79</v>
      </c>
      <c r="O898" s="357" t="s">
        <v>79</v>
      </c>
      <c r="P898" s="357" t="s">
        <v>79</v>
      </c>
      <c r="Q898" s="473">
        <v>1</v>
      </c>
      <c r="R898" s="473">
        <v>13</v>
      </c>
      <c r="S898" s="359">
        <v>19</v>
      </c>
      <c r="T898" s="359">
        <v>69</v>
      </c>
      <c r="U898" s="360">
        <v>109</v>
      </c>
      <c r="V898" s="361">
        <v>196</v>
      </c>
    </row>
    <row r="899" spans="9:24" ht="19.5" thickBot="1" x14ac:dyDescent="0.35">
      <c r="I899" s="532"/>
      <c r="J899" s="191"/>
      <c r="K899" s="383"/>
      <c r="L899" s="383"/>
      <c r="M899" s="384" t="s">
        <v>85</v>
      </c>
      <c r="N899" s="384"/>
      <c r="O899" s="384"/>
      <c r="P899" s="192"/>
      <c r="Q899" s="192"/>
      <c r="R899" s="192"/>
      <c r="S899" s="192"/>
      <c r="T899" s="192"/>
      <c r="U899" s="192"/>
      <c r="V899" s="193"/>
    </row>
    <row r="900" spans="9:24" ht="18.75" x14ac:dyDescent="0.3">
      <c r="I900" s="532"/>
      <c r="J900" s="482" t="s">
        <v>48</v>
      </c>
      <c r="K900" s="102"/>
      <c r="L900" s="102"/>
      <c r="M900" s="370">
        <v>5</v>
      </c>
      <c r="N900" s="370">
        <v>5</v>
      </c>
      <c r="O900" s="370">
        <v>4</v>
      </c>
      <c r="P900" s="370">
        <v>4</v>
      </c>
      <c r="Q900" s="347">
        <v>3</v>
      </c>
      <c r="R900" s="347">
        <v>3</v>
      </c>
      <c r="S900" s="348">
        <v>2</v>
      </c>
      <c r="T900" s="348">
        <v>2</v>
      </c>
      <c r="U900" s="349">
        <v>1</v>
      </c>
      <c r="V900" s="350">
        <v>1</v>
      </c>
    </row>
    <row r="901" spans="9:24" ht="18.75" x14ac:dyDescent="0.25">
      <c r="I901" s="532"/>
      <c r="J901" s="483" t="s">
        <v>54</v>
      </c>
      <c r="K901" s="102"/>
      <c r="L901" s="48" t="s">
        <v>55</v>
      </c>
      <c r="M901" s="64" t="s">
        <v>56</v>
      </c>
      <c r="N901" s="64" t="s">
        <v>57</v>
      </c>
      <c r="O901" s="64" t="s">
        <v>56</v>
      </c>
      <c r="P901" s="64" t="s">
        <v>57</v>
      </c>
      <c r="Q901" s="47" t="s">
        <v>56</v>
      </c>
      <c r="R901" s="48" t="s">
        <v>57</v>
      </c>
      <c r="S901" s="49" t="s">
        <v>56</v>
      </c>
      <c r="T901" s="50" t="s">
        <v>57</v>
      </c>
      <c r="U901" s="39" t="s">
        <v>56</v>
      </c>
      <c r="V901" s="148" t="s">
        <v>57</v>
      </c>
    </row>
    <row r="902" spans="9:24" ht="16.5" thickBot="1" x14ac:dyDescent="0.3">
      <c r="I902" s="532"/>
      <c r="J902" s="480" t="s">
        <v>88</v>
      </c>
      <c r="K902" s="358" t="s">
        <v>62</v>
      </c>
      <c r="L902" s="481">
        <v>0.44227121858700807</v>
      </c>
      <c r="M902" s="357" t="s">
        <v>79</v>
      </c>
      <c r="N902" s="357" t="s">
        <v>79</v>
      </c>
      <c r="O902" s="357" t="s">
        <v>79</v>
      </c>
      <c r="P902" s="357" t="s">
        <v>79</v>
      </c>
      <c r="Q902" s="473">
        <v>1</v>
      </c>
      <c r="R902" s="473">
        <v>6</v>
      </c>
      <c r="S902" s="359">
        <v>15</v>
      </c>
      <c r="T902" s="359">
        <v>43</v>
      </c>
      <c r="U902" s="360">
        <v>106</v>
      </c>
      <c r="V902" s="361">
        <v>164</v>
      </c>
    </row>
    <row r="903" spans="9:24" ht="15.75" x14ac:dyDescent="0.25">
      <c r="I903" s="532"/>
      <c r="J903" s="536" t="s">
        <v>88</v>
      </c>
      <c r="K903" s="537" t="s">
        <v>62</v>
      </c>
      <c r="L903" s="538">
        <v>1</v>
      </c>
      <c r="M903" s="539" t="s">
        <v>79</v>
      </c>
      <c r="N903" s="539" t="s">
        <v>79</v>
      </c>
      <c r="O903" s="539" t="s">
        <v>79</v>
      </c>
      <c r="P903" s="539" t="s">
        <v>79</v>
      </c>
      <c r="Q903" s="539" t="s">
        <v>79</v>
      </c>
      <c r="R903" s="539" t="s">
        <v>79</v>
      </c>
      <c r="S903" s="537">
        <v>12</v>
      </c>
      <c r="T903" s="537">
        <v>27</v>
      </c>
      <c r="U903" s="540">
        <v>137</v>
      </c>
      <c r="V903" s="541">
        <v>169</v>
      </c>
    </row>
    <row r="904" spans="9:24" ht="19.5" thickBot="1" x14ac:dyDescent="0.35">
      <c r="I904" s="532"/>
      <c r="J904" s="542"/>
      <c r="K904" s="543"/>
      <c r="L904" s="543"/>
      <c r="M904" s="544" t="s">
        <v>92</v>
      </c>
      <c r="N904" s="544"/>
      <c r="O904" s="544"/>
      <c r="P904" s="543"/>
      <c r="Q904" s="543"/>
      <c r="R904" s="543"/>
      <c r="S904" s="543"/>
      <c r="T904" s="543"/>
      <c r="U904" s="543"/>
      <c r="V904" s="545"/>
    </row>
    <row r="905" spans="9:24" ht="18.75" x14ac:dyDescent="0.3">
      <c r="I905" s="532"/>
      <c r="J905" s="487" t="s">
        <v>48</v>
      </c>
      <c r="K905" s="134"/>
      <c r="L905" s="134"/>
      <c r="M905" s="370">
        <v>5</v>
      </c>
      <c r="N905" s="370">
        <v>5</v>
      </c>
      <c r="O905" s="370">
        <v>4</v>
      </c>
      <c r="P905" s="370">
        <v>4</v>
      </c>
      <c r="Q905" s="370">
        <v>3</v>
      </c>
      <c r="R905" s="370">
        <v>3</v>
      </c>
      <c r="S905" s="348">
        <v>2</v>
      </c>
      <c r="T905" s="348">
        <v>2</v>
      </c>
      <c r="U905" s="349">
        <v>1</v>
      </c>
      <c r="V905" s="350">
        <v>1</v>
      </c>
    </row>
    <row r="906" spans="9:24" ht="18.75" x14ac:dyDescent="0.25">
      <c r="I906" s="532"/>
      <c r="J906" s="488" t="s">
        <v>54</v>
      </c>
      <c r="K906" s="134"/>
      <c r="L906" s="49" t="s">
        <v>55</v>
      </c>
      <c r="M906" s="64" t="s">
        <v>56</v>
      </c>
      <c r="N906" s="64" t="s">
        <v>57</v>
      </c>
      <c r="O906" s="64" t="s">
        <v>56</v>
      </c>
      <c r="P906" s="64" t="s">
        <v>57</v>
      </c>
      <c r="Q906" s="63" t="s">
        <v>56</v>
      </c>
      <c r="R906" s="64" t="s">
        <v>57</v>
      </c>
      <c r="S906" s="49" t="s">
        <v>56</v>
      </c>
      <c r="T906" s="50" t="s">
        <v>57</v>
      </c>
      <c r="U906" s="39" t="s">
        <v>56</v>
      </c>
      <c r="V906" s="148" t="s">
        <v>57</v>
      </c>
    </row>
    <row r="907" spans="9:24" ht="16.5" thickBot="1" x14ac:dyDescent="0.3">
      <c r="I907" s="532"/>
      <c r="J907" s="485" t="s">
        <v>98</v>
      </c>
      <c r="K907" s="359" t="s">
        <v>62</v>
      </c>
      <c r="L907" s="486">
        <v>1</v>
      </c>
      <c r="M907" s="357" t="s">
        <v>79</v>
      </c>
      <c r="N907" s="357" t="s">
        <v>79</v>
      </c>
      <c r="O907" s="357" t="s">
        <v>79</v>
      </c>
      <c r="P907" s="357" t="s">
        <v>79</v>
      </c>
      <c r="Q907" s="356" t="s">
        <v>79</v>
      </c>
      <c r="R907" s="357" t="s">
        <v>79</v>
      </c>
      <c r="S907" s="359">
        <v>4</v>
      </c>
      <c r="T907" s="489">
        <v>18</v>
      </c>
      <c r="U907" s="360">
        <v>92</v>
      </c>
      <c r="V907" s="361">
        <v>127</v>
      </c>
    </row>
    <row r="908" spans="9:24" ht="19.5" thickBot="1" x14ac:dyDescent="0.35">
      <c r="I908" s="532"/>
      <c r="J908" s="446"/>
      <c r="K908" s="490"/>
      <c r="L908" s="491"/>
      <c r="M908" s="492" t="s">
        <v>871</v>
      </c>
      <c r="N908" s="492"/>
      <c r="O908" s="492"/>
      <c r="P908" s="490"/>
      <c r="Q908" s="490"/>
      <c r="R908" s="491"/>
      <c r="S908" s="490"/>
      <c r="T908" s="490"/>
      <c r="U908" s="490"/>
      <c r="V908" s="493"/>
    </row>
    <row r="909" spans="9:24" ht="15.75" x14ac:dyDescent="0.25">
      <c r="I909" s="532"/>
      <c r="J909" s="502" t="s">
        <v>48</v>
      </c>
      <c r="K909" s="503"/>
      <c r="L909" s="503"/>
      <c r="M909" s="504">
        <v>5</v>
      </c>
      <c r="N909" s="504">
        <v>5</v>
      </c>
      <c r="O909" s="504">
        <v>4</v>
      </c>
      <c r="P909" s="504">
        <v>4</v>
      </c>
      <c r="Q909" s="504">
        <v>3</v>
      </c>
      <c r="R909" s="504">
        <v>3</v>
      </c>
      <c r="S909" s="504">
        <v>2</v>
      </c>
      <c r="T909" s="504">
        <v>2</v>
      </c>
      <c r="U909" s="503">
        <v>1</v>
      </c>
      <c r="V909" s="505">
        <v>1</v>
      </c>
    </row>
    <row r="910" spans="9:24" ht="15.75" x14ac:dyDescent="0.25">
      <c r="I910" s="532"/>
      <c r="J910" s="494" t="s">
        <v>54</v>
      </c>
      <c r="K910" s="414"/>
      <c r="L910" s="414" t="s">
        <v>55</v>
      </c>
      <c r="M910" s="413" t="s">
        <v>56</v>
      </c>
      <c r="N910" s="413" t="s">
        <v>57</v>
      </c>
      <c r="O910" s="413" t="s">
        <v>56</v>
      </c>
      <c r="P910" s="413" t="s">
        <v>57</v>
      </c>
      <c r="Q910" s="413" t="s">
        <v>56</v>
      </c>
      <c r="R910" s="413" t="s">
        <v>57</v>
      </c>
      <c r="S910" s="413" t="s">
        <v>56</v>
      </c>
      <c r="T910" s="413" t="s">
        <v>57</v>
      </c>
      <c r="U910" s="414" t="s">
        <v>56</v>
      </c>
      <c r="V910" s="415" t="s">
        <v>57</v>
      </c>
    </row>
    <row r="911" spans="9:24" ht="16.5" thickBot="1" x14ac:dyDescent="0.3">
      <c r="I911" s="532"/>
      <c r="J911" s="150" t="s">
        <v>101</v>
      </c>
      <c r="K911" s="151"/>
      <c r="L911" s="506">
        <v>1</v>
      </c>
      <c r="M911" s="507" t="s">
        <v>79</v>
      </c>
      <c r="N911" s="507" t="s">
        <v>79</v>
      </c>
      <c r="O911" s="507" t="s">
        <v>79</v>
      </c>
      <c r="P911" s="507" t="s">
        <v>79</v>
      </c>
      <c r="Q911" s="508" t="s">
        <v>79</v>
      </c>
      <c r="R911" s="507" t="s">
        <v>79</v>
      </c>
      <c r="S911" s="508" t="s">
        <v>79</v>
      </c>
      <c r="T911" s="507" t="s">
        <v>79</v>
      </c>
      <c r="U911" s="151">
        <v>57</v>
      </c>
      <c r="V911" s="509">
        <v>73</v>
      </c>
    </row>
    <row r="912" spans="9:24" ht="15.75" x14ac:dyDescent="0.25">
      <c r="I912" s="532"/>
      <c r="J912" s="532"/>
      <c r="K912" s="532"/>
      <c r="L912" s="532"/>
      <c r="M912" s="532"/>
      <c r="N912" s="532"/>
      <c r="O912" s="532"/>
      <c r="P912" s="532"/>
      <c r="Q912" s="532"/>
      <c r="R912" s="532"/>
      <c r="S912" s="532"/>
      <c r="T912" s="532"/>
      <c r="U912" s="532"/>
      <c r="V912" s="532"/>
      <c r="W912" s="532"/>
      <c r="X912" s="532"/>
    </row>
    <row r="913" spans="9:23" x14ac:dyDescent="0.25">
      <c r="I913" s="499"/>
      <c r="J913" s="499"/>
      <c r="K913" s="499"/>
      <c r="L913" s="499"/>
      <c r="M913" s="499"/>
      <c r="N913" s="499"/>
      <c r="O913" s="499"/>
      <c r="P913" s="499"/>
      <c r="Q913" s="499"/>
      <c r="R913" s="499"/>
      <c r="S913" s="499"/>
      <c r="T913" s="499"/>
      <c r="U913" s="499"/>
      <c r="V913" s="499"/>
      <c r="W913" s="499"/>
    </row>
    <row r="914" spans="9:23" ht="15.75" thickBot="1" x14ac:dyDescent="0.3"/>
    <row r="915" spans="9:23" ht="16.5" thickBot="1" x14ac:dyDescent="0.3">
      <c r="I915" s="510" t="s">
        <v>102</v>
      </c>
      <c r="J915" s="534" t="s">
        <v>43</v>
      </c>
      <c r="K915" s="533">
        <v>39</v>
      </c>
      <c r="L915" s="533" t="s">
        <v>44</v>
      </c>
      <c r="M915" s="533">
        <v>507</v>
      </c>
      <c r="N915" s="533"/>
      <c r="O915" s="533"/>
      <c r="P915" s="533"/>
      <c r="Q915" s="533"/>
      <c r="R915" s="533"/>
      <c r="S915" s="533"/>
      <c r="T915" s="606" t="s">
        <v>883</v>
      </c>
      <c r="U915" s="604"/>
      <c r="V915" s="535">
        <v>575757</v>
      </c>
    </row>
    <row r="916" spans="9:23" ht="19.5" thickBot="1" x14ac:dyDescent="0.35">
      <c r="I916" s="511" t="s">
        <v>287</v>
      </c>
      <c r="J916" s="28"/>
      <c r="K916" s="29"/>
      <c r="L916" s="29"/>
      <c r="M916" s="339" t="s">
        <v>47</v>
      </c>
      <c r="N916" s="339"/>
      <c r="O916" s="339"/>
      <c r="P916" s="29"/>
      <c r="Q916" s="29"/>
      <c r="R916" s="29"/>
      <c r="S916" s="340"/>
      <c r="T916" s="29"/>
      <c r="U916" s="29"/>
      <c r="V916" s="30"/>
    </row>
    <row r="917" spans="9:23" ht="18.75" x14ac:dyDescent="0.3">
      <c r="I917" s="532"/>
      <c r="J917" s="459" t="s">
        <v>48</v>
      </c>
      <c r="K917" s="352"/>
      <c r="L917" s="352"/>
      <c r="M917" s="345">
        <v>5</v>
      </c>
      <c r="N917" s="345">
        <v>5</v>
      </c>
      <c r="O917" s="346">
        <v>4</v>
      </c>
      <c r="P917" s="346">
        <v>4</v>
      </c>
      <c r="Q917" s="347">
        <v>3</v>
      </c>
      <c r="R917" s="347">
        <v>3</v>
      </c>
      <c r="S917" s="348">
        <v>2</v>
      </c>
      <c r="T917" s="348">
        <v>2</v>
      </c>
      <c r="U917" s="349">
        <v>1</v>
      </c>
      <c r="V917" s="350">
        <v>1</v>
      </c>
    </row>
    <row r="918" spans="9:23" ht="18.75" x14ac:dyDescent="0.25">
      <c r="I918" s="532"/>
      <c r="J918" s="461" t="s">
        <v>54</v>
      </c>
      <c r="K918" s="352"/>
      <c r="L918" s="45" t="s">
        <v>55</v>
      </c>
      <c r="M918" s="45" t="s">
        <v>56</v>
      </c>
      <c r="N918" s="45" t="s">
        <v>57</v>
      </c>
      <c r="O918" s="46" t="s">
        <v>56</v>
      </c>
      <c r="P918" s="46" t="s">
        <v>57</v>
      </c>
      <c r="Q918" s="47" t="s">
        <v>56</v>
      </c>
      <c r="R918" s="48" t="s">
        <v>57</v>
      </c>
      <c r="S918" s="49" t="s">
        <v>56</v>
      </c>
      <c r="T918" s="50" t="s">
        <v>57</v>
      </c>
      <c r="U918" s="39" t="s">
        <v>56</v>
      </c>
      <c r="V918" s="148" t="s">
        <v>57</v>
      </c>
    </row>
    <row r="919" spans="9:23" ht="15.75" x14ac:dyDescent="0.25">
      <c r="I919" s="532"/>
      <c r="J919" s="54" t="s">
        <v>61</v>
      </c>
      <c r="K919" s="45" t="s">
        <v>62</v>
      </c>
      <c r="L919" s="468">
        <v>8.8057982794824895E-4</v>
      </c>
      <c r="M919" s="45">
        <v>1</v>
      </c>
      <c r="N919" s="45">
        <v>1</v>
      </c>
      <c r="O919" s="46">
        <v>0</v>
      </c>
      <c r="P919" s="46">
        <v>2</v>
      </c>
      <c r="Q919" s="47">
        <v>1</v>
      </c>
      <c r="R919" s="47">
        <v>12</v>
      </c>
      <c r="S919" s="49">
        <v>48</v>
      </c>
      <c r="T919" s="49">
        <v>81</v>
      </c>
      <c r="U919" s="39">
        <v>155</v>
      </c>
      <c r="V919" s="148">
        <v>188</v>
      </c>
    </row>
    <row r="920" spans="9:23" ht="15.75" x14ac:dyDescent="0.25">
      <c r="I920" s="532"/>
      <c r="J920" s="84" t="s">
        <v>61</v>
      </c>
      <c r="K920" s="46" t="s">
        <v>62</v>
      </c>
      <c r="L920" s="478">
        <v>0.13610429399903085</v>
      </c>
      <c r="M920" s="64" t="s">
        <v>79</v>
      </c>
      <c r="N920" s="64" t="s">
        <v>79</v>
      </c>
      <c r="O920" s="46">
        <v>1</v>
      </c>
      <c r="P920" s="46">
        <v>6</v>
      </c>
      <c r="Q920" s="47">
        <v>0</v>
      </c>
      <c r="R920" s="47">
        <v>24</v>
      </c>
      <c r="S920" s="49">
        <v>37</v>
      </c>
      <c r="T920" s="49">
        <v>85</v>
      </c>
      <c r="U920" s="39">
        <v>112</v>
      </c>
      <c r="V920" s="148">
        <v>217</v>
      </c>
    </row>
    <row r="921" spans="9:23" ht="16.5" thickBot="1" x14ac:dyDescent="0.3">
      <c r="I921" s="532"/>
      <c r="J921" s="480" t="s">
        <v>61</v>
      </c>
      <c r="K921" s="358" t="s">
        <v>62</v>
      </c>
      <c r="L921" s="479">
        <v>1</v>
      </c>
      <c r="M921" s="357" t="s">
        <v>79</v>
      </c>
      <c r="N921" s="357" t="s">
        <v>79</v>
      </c>
      <c r="O921" s="357" t="s">
        <v>79</v>
      </c>
      <c r="P921" s="357" t="s">
        <v>79</v>
      </c>
      <c r="Q921" s="358">
        <v>3</v>
      </c>
      <c r="R921" s="358">
        <v>26</v>
      </c>
      <c r="S921" s="359">
        <v>37</v>
      </c>
      <c r="T921" s="359">
        <v>82</v>
      </c>
      <c r="U921" s="360">
        <v>119</v>
      </c>
      <c r="V921" s="361">
        <v>221</v>
      </c>
    </row>
    <row r="922" spans="9:23" ht="19.5" thickBot="1" x14ac:dyDescent="0.35">
      <c r="I922" s="532"/>
      <c r="J922" s="185"/>
      <c r="K922" s="186"/>
      <c r="L922" s="186"/>
      <c r="M922" s="364" t="s">
        <v>863</v>
      </c>
      <c r="N922" s="364"/>
      <c r="O922" s="364"/>
      <c r="P922" s="186"/>
      <c r="Q922" s="186"/>
      <c r="R922" s="186"/>
      <c r="S922" s="186"/>
      <c r="T922" s="186"/>
      <c r="U922" s="186"/>
      <c r="V922" s="187"/>
    </row>
    <row r="923" spans="9:23" ht="18.75" x14ac:dyDescent="0.3">
      <c r="I923" s="532"/>
      <c r="J923" s="476" t="s">
        <v>48</v>
      </c>
      <c r="K923" s="82"/>
      <c r="L923" s="82"/>
      <c r="M923" s="370">
        <v>5</v>
      </c>
      <c r="N923" s="370">
        <v>5</v>
      </c>
      <c r="O923" s="346">
        <v>4</v>
      </c>
      <c r="P923" s="346">
        <v>4</v>
      </c>
      <c r="Q923" s="347">
        <v>3</v>
      </c>
      <c r="R923" s="347">
        <v>3</v>
      </c>
      <c r="S923" s="348">
        <v>2</v>
      </c>
      <c r="T923" s="348">
        <v>2</v>
      </c>
      <c r="U923" s="349">
        <v>1</v>
      </c>
      <c r="V923" s="350">
        <v>1</v>
      </c>
    </row>
    <row r="924" spans="9:23" ht="18.75" x14ac:dyDescent="0.25">
      <c r="I924" s="532"/>
      <c r="J924" s="477" t="s">
        <v>54</v>
      </c>
      <c r="K924" s="82"/>
      <c r="L924" s="46" t="s">
        <v>55</v>
      </c>
      <c r="M924" s="64" t="s">
        <v>56</v>
      </c>
      <c r="N924" s="64" t="s">
        <v>57</v>
      </c>
      <c r="O924" s="46" t="s">
        <v>56</v>
      </c>
      <c r="P924" s="46" t="s">
        <v>57</v>
      </c>
      <c r="Q924" s="47" t="s">
        <v>56</v>
      </c>
      <c r="R924" s="48" t="s">
        <v>57</v>
      </c>
      <c r="S924" s="49" t="s">
        <v>56</v>
      </c>
      <c r="T924" s="50" t="s">
        <v>57</v>
      </c>
      <c r="U924" s="39" t="s">
        <v>56</v>
      </c>
      <c r="V924" s="148" t="s">
        <v>57</v>
      </c>
    </row>
    <row r="925" spans="9:23" ht="15.75" x14ac:dyDescent="0.25">
      <c r="I925" s="532"/>
      <c r="J925" s="84" t="s">
        <v>83</v>
      </c>
      <c r="K925" s="46" t="s">
        <v>62</v>
      </c>
      <c r="L925" s="478">
        <v>3.0017872123135281E-2</v>
      </c>
      <c r="M925" s="64" t="s">
        <v>79</v>
      </c>
      <c r="N925" s="64" t="s">
        <v>79</v>
      </c>
      <c r="O925" s="46">
        <v>1</v>
      </c>
      <c r="P925" s="46">
        <v>3</v>
      </c>
      <c r="Q925" s="47">
        <v>0</v>
      </c>
      <c r="R925" s="47">
        <v>12</v>
      </c>
      <c r="S925" s="49">
        <v>27</v>
      </c>
      <c r="T925" s="49">
        <v>69</v>
      </c>
      <c r="U925" s="39">
        <v>115</v>
      </c>
      <c r="V925" s="148">
        <v>184</v>
      </c>
    </row>
    <row r="926" spans="9:23" ht="16.5" thickBot="1" x14ac:dyDescent="0.3">
      <c r="I926" s="532"/>
      <c r="J926" s="480" t="s">
        <v>83</v>
      </c>
      <c r="K926" s="358" t="s">
        <v>62</v>
      </c>
      <c r="L926" s="481">
        <v>1</v>
      </c>
      <c r="M926" s="357" t="s">
        <v>79</v>
      </c>
      <c r="N926" s="357" t="s">
        <v>79</v>
      </c>
      <c r="O926" s="357" t="s">
        <v>79</v>
      </c>
      <c r="P926" s="357" t="s">
        <v>79</v>
      </c>
      <c r="Q926" s="473">
        <v>1</v>
      </c>
      <c r="R926" s="473">
        <v>13</v>
      </c>
      <c r="S926" s="359">
        <v>21</v>
      </c>
      <c r="T926" s="359">
        <v>66</v>
      </c>
      <c r="U926" s="360">
        <v>116</v>
      </c>
      <c r="V926" s="361">
        <v>197</v>
      </c>
    </row>
    <row r="927" spans="9:23" ht="19.5" thickBot="1" x14ac:dyDescent="0.35">
      <c r="I927" s="532"/>
      <c r="J927" s="191"/>
      <c r="K927" s="383"/>
      <c r="L927" s="383"/>
      <c r="M927" s="384" t="s">
        <v>85</v>
      </c>
      <c r="N927" s="384"/>
      <c r="O927" s="384"/>
      <c r="P927" s="192"/>
      <c r="Q927" s="192"/>
      <c r="R927" s="192"/>
      <c r="S927" s="192"/>
      <c r="T927" s="192"/>
      <c r="U927" s="192"/>
      <c r="V927" s="193"/>
    </row>
    <row r="928" spans="9:23" ht="18.75" x14ac:dyDescent="0.3">
      <c r="I928" s="532"/>
      <c r="J928" s="482" t="s">
        <v>48</v>
      </c>
      <c r="K928" s="102"/>
      <c r="L928" s="102"/>
      <c r="M928" s="370">
        <v>5</v>
      </c>
      <c r="N928" s="370">
        <v>5</v>
      </c>
      <c r="O928" s="370">
        <v>4</v>
      </c>
      <c r="P928" s="370">
        <v>4</v>
      </c>
      <c r="Q928" s="347">
        <v>3</v>
      </c>
      <c r="R928" s="347">
        <v>3</v>
      </c>
      <c r="S928" s="348">
        <v>2</v>
      </c>
      <c r="T928" s="348">
        <v>2</v>
      </c>
      <c r="U928" s="349">
        <v>1</v>
      </c>
      <c r="V928" s="350">
        <v>1</v>
      </c>
    </row>
    <row r="929" spans="9:23" ht="18.75" x14ac:dyDescent="0.25">
      <c r="I929" s="532"/>
      <c r="J929" s="483" t="s">
        <v>54</v>
      </c>
      <c r="K929" s="102"/>
      <c r="L929" s="48" t="s">
        <v>55</v>
      </c>
      <c r="M929" s="64" t="s">
        <v>56</v>
      </c>
      <c r="N929" s="64" t="s">
        <v>57</v>
      </c>
      <c r="O929" s="64" t="s">
        <v>56</v>
      </c>
      <c r="P929" s="64" t="s">
        <v>57</v>
      </c>
      <c r="Q929" s="47" t="s">
        <v>56</v>
      </c>
      <c r="R929" s="48" t="s">
        <v>57</v>
      </c>
      <c r="S929" s="49" t="s">
        <v>56</v>
      </c>
      <c r="T929" s="50" t="s">
        <v>57</v>
      </c>
      <c r="U929" s="39" t="s">
        <v>56</v>
      </c>
      <c r="V929" s="148" t="s">
        <v>57</v>
      </c>
    </row>
    <row r="930" spans="9:23" ht="15.75" x14ac:dyDescent="0.25">
      <c r="I930" s="532"/>
      <c r="J930" s="106" t="s">
        <v>88</v>
      </c>
      <c r="K930" s="48" t="s">
        <v>62</v>
      </c>
      <c r="L930" s="484">
        <v>0.4267425320056899</v>
      </c>
      <c r="M930" s="64" t="s">
        <v>79</v>
      </c>
      <c r="N930" s="64" t="s">
        <v>79</v>
      </c>
      <c r="O930" s="64" t="s">
        <v>79</v>
      </c>
      <c r="P930" s="64" t="s">
        <v>79</v>
      </c>
      <c r="Q930" s="47">
        <v>1</v>
      </c>
      <c r="R930" s="47">
        <v>7</v>
      </c>
      <c r="S930" s="49">
        <v>18</v>
      </c>
      <c r="T930" s="49">
        <v>36</v>
      </c>
      <c r="U930" s="39">
        <v>120</v>
      </c>
      <c r="V930" s="148">
        <v>156</v>
      </c>
    </row>
    <row r="931" spans="9:23" ht="16.5" thickBot="1" x14ac:dyDescent="0.3">
      <c r="I931" s="532"/>
      <c r="J931" s="485" t="s">
        <v>88</v>
      </c>
      <c r="K931" s="359" t="s">
        <v>62</v>
      </c>
      <c r="L931" s="486">
        <v>1</v>
      </c>
      <c r="M931" s="357" t="s">
        <v>79</v>
      </c>
      <c r="N931" s="357" t="s">
        <v>79</v>
      </c>
      <c r="O931" s="357" t="s">
        <v>79</v>
      </c>
      <c r="P931" s="357" t="s">
        <v>79</v>
      </c>
      <c r="Q931" s="357" t="s">
        <v>79</v>
      </c>
      <c r="R931" s="357" t="s">
        <v>79</v>
      </c>
      <c r="S931" s="359">
        <v>12</v>
      </c>
      <c r="T931" s="359">
        <v>21</v>
      </c>
      <c r="U931" s="360">
        <v>153</v>
      </c>
      <c r="V931" s="361">
        <v>171</v>
      </c>
    </row>
    <row r="932" spans="9:23" ht="19.5" thickBot="1" x14ac:dyDescent="0.35">
      <c r="I932" s="532"/>
      <c r="J932" s="200"/>
      <c r="K932" s="201"/>
      <c r="L932" s="201"/>
      <c r="M932" s="388" t="s">
        <v>92</v>
      </c>
      <c r="N932" s="388"/>
      <c r="O932" s="388"/>
      <c r="P932" s="201"/>
      <c r="Q932" s="201"/>
      <c r="R932" s="201"/>
      <c r="S932" s="201"/>
      <c r="T932" s="201"/>
      <c r="U932" s="201"/>
      <c r="V932" s="202"/>
    </row>
    <row r="933" spans="9:23" ht="18.75" x14ac:dyDescent="0.3">
      <c r="I933" s="532"/>
      <c r="J933" s="487" t="s">
        <v>48</v>
      </c>
      <c r="K933" s="134"/>
      <c r="L933" s="134"/>
      <c r="M933" s="370">
        <v>5</v>
      </c>
      <c r="N933" s="370">
        <v>5</v>
      </c>
      <c r="O933" s="370">
        <v>4</v>
      </c>
      <c r="P933" s="370">
        <v>4</v>
      </c>
      <c r="Q933" s="370">
        <v>3</v>
      </c>
      <c r="R933" s="370">
        <v>3</v>
      </c>
      <c r="S933" s="348">
        <v>2</v>
      </c>
      <c r="T933" s="348">
        <v>2</v>
      </c>
      <c r="U933" s="349">
        <v>1</v>
      </c>
      <c r="V933" s="350">
        <v>1</v>
      </c>
    </row>
    <row r="934" spans="9:23" ht="18.75" x14ac:dyDescent="0.25">
      <c r="I934" s="532"/>
      <c r="J934" s="488" t="s">
        <v>54</v>
      </c>
      <c r="K934" s="134"/>
      <c r="L934" s="49" t="s">
        <v>55</v>
      </c>
      <c r="M934" s="64" t="s">
        <v>56</v>
      </c>
      <c r="N934" s="64" t="s">
        <v>57</v>
      </c>
      <c r="O934" s="64" t="s">
        <v>56</v>
      </c>
      <c r="P934" s="64" t="s">
        <v>57</v>
      </c>
      <c r="Q934" s="63" t="s">
        <v>56</v>
      </c>
      <c r="R934" s="64" t="s">
        <v>57</v>
      </c>
      <c r="S934" s="49" t="s">
        <v>56</v>
      </c>
      <c r="T934" s="50" t="s">
        <v>57</v>
      </c>
      <c r="U934" s="39" t="s">
        <v>56</v>
      </c>
      <c r="V934" s="148" t="s">
        <v>57</v>
      </c>
    </row>
    <row r="935" spans="9:23" ht="16.5" thickBot="1" x14ac:dyDescent="0.3">
      <c r="I935" s="532"/>
      <c r="J935" s="485" t="s">
        <v>98</v>
      </c>
      <c r="K935" s="359" t="s">
        <v>62</v>
      </c>
      <c r="L935" s="486">
        <v>1</v>
      </c>
      <c r="M935" s="357" t="s">
        <v>79</v>
      </c>
      <c r="N935" s="357" t="s">
        <v>79</v>
      </c>
      <c r="O935" s="357" t="s">
        <v>79</v>
      </c>
      <c r="P935" s="357" t="s">
        <v>79</v>
      </c>
      <c r="Q935" s="356" t="s">
        <v>79</v>
      </c>
      <c r="R935" s="357" t="s">
        <v>79</v>
      </c>
      <c r="S935" s="359">
        <v>4</v>
      </c>
      <c r="T935" s="489">
        <v>13</v>
      </c>
      <c r="U935" s="360">
        <v>104</v>
      </c>
      <c r="V935" s="361">
        <v>122</v>
      </c>
    </row>
    <row r="936" spans="9:23" ht="19.5" thickBot="1" x14ac:dyDescent="0.35">
      <c r="I936" s="532"/>
      <c r="J936" s="446"/>
      <c r="K936" s="490"/>
      <c r="L936" s="491"/>
      <c r="M936" s="492" t="s">
        <v>871</v>
      </c>
      <c r="N936" s="492"/>
      <c r="O936" s="492"/>
      <c r="P936" s="490"/>
      <c r="Q936" s="490"/>
      <c r="R936" s="491"/>
      <c r="S936" s="490"/>
      <c r="T936" s="490"/>
      <c r="U936" s="490"/>
      <c r="V936" s="493"/>
    </row>
    <row r="937" spans="9:23" ht="15.75" x14ac:dyDescent="0.25">
      <c r="I937" s="532"/>
      <c r="J937" s="502" t="s">
        <v>48</v>
      </c>
      <c r="K937" s="503"/>
      <c r="L937" s="503"/>
      <c r="M937" s="504">
        <v>5</v>
      </c>
      <c r="N937" s="504">
        <v>5</v>
      </c>
      <c r="O937" s="504">
        <v>4</v>
      </c>
      <c r="P937" s="504">
        <v>4</v>
      </c>
      <c r="Q937" s="504">
        <v>3</v>
      </c>
      <c r="R937" s="504">
        <v>3</v>
      </c>
      <c r="S937" s="504">
        <v>2</v>
      </c>
      <c r="T937" s="504">
        <v>2</v>
      </c>
      <c r="U937" s="503">
        <v>1</v>
      </c>
      <c r="V937" s="505">
        <v>1</v>
      </c>
    </row>
    <row r="938" spans="9:23" ht="15.75" x14ac:dyDescent="0.25">
      <c r="I938" s="532"/>
      <c r="J938" s="494" t="s">
        <v>54</v>
      </c>
      <c r="K938" s="414"/>
      <c r="L938" s="414" t="s">
        <v>55</v>
      </c>
      <c r="M938" s="413" t="s">
        <v>56</v>
      </c>
      <c r="N938" s="413" t="s">
        <v>57</v>
      </c>
      <c r="O938" s="413" t="s">
        <v>56</v>
      </c>
      <c r="P938" s="413" t="s">
        <v>57</v>
      </c>
      <c r="Q938" s="413" t="s">
        <v>56</v>
      </c>
      <c r="R938" s="413" t="s">
        <v>57</v>
      </c>
      <c r="S938" s="413" t="s">
        <v>56</v>
      </c>
      <c r="T938" s="413" t="s">
        <v>57</v>
      </c>
      <c r="U938" s="414" t="s">
        <v>56</v>
      </c>
      <c r="V938" s="415" t="s">
        <v>57</v>
      </c>
    </row>
    <row r="939" spans="9:23" ht="16.5" thickBot="1" x14ac:dyDescent="0.3">
      <c r="I939" s="532"/>
      <c r="J939" s="150" t="s">
        <v>101</v>
      </c>
      <c r="K939" s="151"/>
      <c r="L939" s="506">
        <v>1</v>
      </c>
      <c r="M939" s="507" t="s">
        <v>79</v>
      </c>
      <c r="N939" s="507" t="s">
        <v>79</v>
      </c>
      <c r="O939" s="507" t="s">
        <v>79</v>
      </c>
      <c r="P939" s="507" t="s">
        <v>79</v>
      </c>
      <c r="Q939" s="508" t="s">
        <v>79</v>
      </c>
      <c r="R939" s="507" t="s">
        <v>79</v>
      </c>
      <c r="S939" s="508" t="s">
        <v>79</v>
      </c>
      <c r="T939" s="507" t="s">
        <v>79</v>
      </c>
      <c r="U939" s="151">
        <v>65</v>
      </c>
      <c r="V939" s="509">
        <v>65</v>
      </c>
    </row>
    <row r="940" spans="9:23" ht="15.75" x14ac:dyDescent="0.25">
      <c r="I940" s="532"/>
      <c r="J940" s="532"/>
      <c r="K940" s="532"/>
      <c r="L940" s="532"/>
      <c r="M940" s="532"/>
      <c r="N940" s="532"/>
      <c r="O940" s="532"/>
      <c r="P940" s="532"/>
      <c r="Q940" s="532"/>
      <c r="R940" s="532"/>
      <c r="S940" s="532"/>
      <c r="T940" s="532"/>
      <c r="U940" s="532"/>
      <c r="V940" s="532"/>
      <c r="W940" s="532"/>
    </row>
    <row r="941" spans="9:23" x14ac:dyDescent="0.25">
      <c r="I941" s="499"/>
      <c r="J941" s="499"/>
      <c r="K941" s="499"/>
      <c r="L941" s="499"/>
      <c r="M941" s="499"/>
      <c r="N941" s="499"/>
      <c r="O941" s="499"/>
      <c r="P941" s="499"/>
      <c r="Q941" s="499"/>
      <c r="R941" s="499"/>
      <c r="S941" s="499"/>
      <c r="T941" s="499"/>
      <c r="U941" s="499"/>
      <c r="V941" s="499"/>
      <c r="W941" s="499"/>
    </row>
    <row r="942" spans="9:23" ht="15.75" thickBot="1" x14ac:dyDescent="0.3"/>
    <row r="943" spans="9:23" ht="16.5" thickBot="1" x14ac:dyDescent="0.3">
      <c r="I943" s="510" t="s">
        <v>102</v>
      </c>
      <c r="J943" s="534" t="s">
        <v>43</v>
      </c>
      <c r="K943" s="533">
        <v>40</v>
      </c>
      <c r="L943" s="533" t="s">
        <v>44</v>
      </c>
      <c r="M943" s="533">
        <v>555</v>
      </c>
      <c r="N943" s="533"/>
      <c r="O943" s="533"/>
      <c r="P943" s="533"/>
      <c r="Q943" s="533"/>
      <c r="R943" s="533"/>
      <c r="S943" s="533"/>
      <c r="T943" s="606" t="s">
        <v>883</v>
      </c>
      <c r="U943" s="604"/>
      <c r="V943" s="535">
        <v>658008</v>
      </c>
    </row>
    <row r="944" spans="9:23" ht="19.5" thickBot="1" x14ac:dyDescent="0.35">
      <c r="I944" s="511" t="s">
        <v>288</v>
      </c>
      <c r="J944" s="28"/>
      <c r="K944" s="29"/>
      <c r="L944" s="29"/>
      <c r="M944" s="339" t="s">
        <v>47</v>
      </c>
      <c r="N944" s="339"/>
      <c r="O944" s="339"/>
      <c r="P944" s="29"/>
      <c r="Q944" s="29"/>
      <c r="R944" s="29"/>
      <c r="S944" s="340"/>
      <c r="T944" s="29"/>
      <c r="U944" s="29"/>
      <c r="V944" s="30"/>
    </row>
    <row r="945" spans="10:22" ht="18.75" x14ac:dyDescent="0.3">
      <c r="J945" s="459" t="s">
        <v>48</v>
      </c>
      <c r="K945" s="352"/>
      <c r="L945" s="352"/>
      <c r="M945" s="345">
        <v>5</v>
      </c>
      <c r="N945" s="345">
        <v>5</v>
      </c>
      <c r="O945" s="346">
        <v>4</v>
      </c>
      <c r="P945" s="346">
        <v>4</v>
      </c>
      <c r="Q945" s="347">
        <v>3</v>
      </c>
      <c r="R945" s="347">
        <v>3</v>
      </c>
      <c r="S945" s="348">
        <v>2</v>
      </c>
      <c r="T945" s="348">
        <v>2</v>
      </c>
      <c r="U945" s="349">
        <v>1</v>
      </c>
      <c r="V945" s="350">
        <v>1</v>
      </c>
    </row>
    <row r="946" spans="10:22" ht="18.75" x14ac:dyDescent="0.25">
      <c r="J946" s="461" t="s">
        <v>54</v>
      </c>
      <c r="K946" s="352"/>
      <c r="L946" s="45" t="s">
        <v>55</v>
      </c>
      <c r="M946" s="45" t="s">
        <v>56</v>
      </c>
      <c r="N946" s="45" t="s">
        <v>57</v>
      </c>
      <c r="O946" s="46" t="s">
        <v>56</v>
      </c>
      <c r="P946" s="46" t="s">
        <v>57</v>
      </c>
      <c r="Q946" s="47" t="s">
        <v>56</v>
      </c>
      <c r="R946" s="48" t="s">
        <v>57</v>
      </c>
      <c r="S946" s="49" t="s">
        <v>56</v>
      </c>
      <c r="T946" s="50" t="s">
        <v>57</v>
      </c>
      <c r="U946" s="39" t="s">
        <v>56</v>
      </c>
      <c r="V946" s="148" t="s">
        <v>57</v>
      </c>
    </row>
    <row r="947" spans="10:22" ht="15.75" x14ac:dyDescent="0.25">
      <c r="J947" s="54" t="s">
        <v>61</v>
      </c>
      <c r="K947" s="45" t="s">
        <v>62</v>
      </c>
      <c r="L947" s="468">
        <v>8.4345479082321192E-4</v>
      </c>
      <c r="M947" s="45">
        <v>1</v>
      </c>
      <c r="N947" s="45">
        <v>1</v>
      </c>
      <c r="O947" s="46">
        <v>0</v>
      </c>
      <c r="P947" s="46">
        <v>1</v>
      </c>
      <c r="Q947" s="47">
        <v>0</v>
      </c>
      <c r="R947" s="47">
        <v>13</v>
      </c>
      <c r="S947" s="49">
        <v>45</v>
      </c>
      <c r="T947" s="49">
        <v>86</v>
      </c>
      <c r="U947" s="39">
        <v>167</v>
      </c>
      <c r="V947" s="148">
        <v>222</v>
      </c>
    </row>
    <row r="948" spans="10:22" ht="15.75" x14ac:dyDescent="0.25">
      <c r="J948" s="84" t="s">
        <v>61</v>
      </c>
      <c r="K948" s="46" t="s">
        <v>62</v>
      </c>
      <c r="L948" s="478">
        <v>0.13500139815929291</v>
      </c>
      <c r="M948" s="64" t="s">
        <v>79</v>
      </c>
      <c r="N948" s="64" t="s">
        <v>79</v>
      </c>
      <c r="O948" s="46">
        <v>1</v>
      </c>
      <c r="P948" s="46">
        <v>6</v>
      </c>
      <c r="Q948" s="47">
        <v>0</v>
      </c>
      <c r="R948" s="47">
        <v>26</v>
      </c>
      <c r="S948" s="49">
        <v>34</v>
      </c>
      <c r="T948" s="49">
        <v>105</v>
      </c>
      <c r="U948" s="39">
        <v>116</v>
      </c>
      <c r="V948" s="148">
        <v>241</v>
      </c>
    </row>
    <row r="949" spans="10:22" ht="16.5" thickBot="1" x14ac:dyDescent="0.3">
      <c r="J949" s="480" t="s">
        <v>61</v>
      </c>
      <c r="K949" s="358" t="s">
        <v>62</v>
      </c>
      <c r="L949" s="479">
        <v>1</v>
      </c>
      <c r="M949" s="357" t="s">
        <v>79</v>
      </c>
      <c r="N949" s="357" t="s">
        <v>79</v>
      </c>
      <c r="O949" s="357" t="s">
        <v>79</v>
      </c>
      <c r="P949" s="357" t="s">
        <v>79</v>
      </c>
      <c r="Q949" s="358">
        <v>3</v>
      </c>
      <c r="R949" s="358">
        <v>24</v>
      </c>
      <c r="S949" s="359">
        <v>37</v>
      </c>
      <c r="T949" s="359">
        <v>86</v>
      </c>
      <c r="U949" s="360">
        <v>126</v>
      </c>
      <c r="V949" s="361">
        <v>247</v>
      </c>
    </row>
    <row r="950" spans="10:22" ht="19.5" thickBot="1" x14ac:dyDescent="0.35">
      <c r="J950" s="185"/>
      <c r="K950" s="186"/>
      <c r="L950" s="186"/>
      <c r="M950" s="364" t="s">
        <v>863</v>
      </c>
      <c r="N950" s="364"/>
      <c r="O950" s="364"/>
      <c r="P950" s="186"/>
      <c r="Q950" s="186"/>
      <c r="R950" s="186"/>
      <c r="S950" s="186"/>
      <c r="T950" s="186"/>
      <c r="U950" s="186"/>
      <c r="V950" s="187"/>
    </row>
    <row r="951" spans="10:22" ht="18.75" x14ac:dyDescent="0.3">
      <c r="J951" s="476" t="s">
        <v>48</v>
      </c>
      <c r="K951" s="82"/>
      <c r="L951" s="82"/>
      <c r="M951" s="370">
        <v>5</v>
      </c>
      <c r="N951" s="370">
        <v>5</v>
      </c>
      <c r="O951" s="346">
        <v>4</v>
      </c>
      <c r="P951" s="346">
        <v>4</v>
      </c>
      <c r="Q951" s="347">
        <v>3</v>
      </c>
      <c r="R951" s="347">
        <v>3</v>
      </c>
      <c r="S951" s="348">
        <v>2</v>
      </c>
      <c r="T951" s="348">
        <v>2</v>
      </c>
      <c r="U951" s="349">
        <v>1</v>
      </c>
      <c r="V951" s="350">
        <v>1</v>
      </c>
    </row>
    <row r="952" spans="10:22" ht="18.75" x14ac:dyDescent="0.25">
      <c r="J952" s="477" t="s">
        <v>54</v>
      </c>
      <c r="K952" s="82"/>
      <c r="L952" s="46" t="s">
        <v>55</v>
      </c>
      <c r="M952" s="64" t="s">
        <v>56</v>
      </c>
      <c r="N952" s="64" t="s">
        <v>57</v>
      </c>
      <c r="O952" s="46" t="s">
        <v>56</v>
      </c>
      <c r="P952" s="46" t="s">
        <v>57</v>
      </c>
      <c r="Q952" s="47" t="s">
        <v>56</v>
      </c>
      <c r="R952" s="48" t="s">
        <v>57</v>
      </c>
      <c r="S952" s="49" t="s">
        <v>56</v>
      </c>
      <c r="T952" s="50" t="s">
        <v>57</v>
      </c>
      <c r="U952" s="39" t="s">
        <v>56</v>
      </c>
      <c r="V952" s="148" t="s">
        <v>57</v>
      </c>
    </row>
    <row r="953" spans="10:22" ht="15.75" x14ac:dyDescent="0.25">
      <c r="J953" s="84" t="s">
        <v>83</v>
      </c>
      <c r="K953" s="46" t="s">
        <v>62</v>
      </c>
      <c r="L953" s="478">
        <v>2.8865302549513076E-2</v>
      </c>
      <c r="M953" s="64" t="s">
        <v>79</v>
      </c>
      <c r="N953" s="64" t="s">
        <v>79</v>
      </c>
      <c r="O953" s="46">
        <v>1</v>
      </c>
      <c r="P953" s="46">
        <v>2</v>
      </c>
      <c r="Q953" s="47">
        <v>0</v>
      </c>
      <c r="R953" s="47">
        <v>11</v>
      </c>
      <c r="S953" s="49">
        <v>30</v>
      </c>
      <c r="T953" s="49">
        <v>69</v>
      </c>
      <c r="U953" s="39">
        <v>121</v>
      </c>
      <c r="V953" s="148">
        <v>216</v>
      </c>
    </row>
    <row r="954" spans="10:22" ht="16.5" thickBot="1" x14ac:dyDescent="0.3">
      <c r="J954" s="480" t="s">
        <v>83</v>
      </c>
      <c r="K954" s="358" t="s">
        <v>62</v>
      </c>
      <c r="L954" s="481">
        <v>1</v>
      </c>
      <c r="M954" s="357" t="s">
        <v>79</v>
      </c>
      <c r="N954" s="357" t="s">
        <v>79</v>
      </c>
      <c r="O954" s="357" t="s">
        <v>79</v>
      </c>
      <c r="P954" s="357" t="s">
        <v>79</v>
      </c>
      <c r="Q954" s="473">
        <v>1</v>
      </c>
      <c r="R954" s="473">
        <v>14</v>
      </c>
      <c r="S954" s="359">
        <v>24</v>
      </c>
      <c r="T954" s="359">
        <v>74</v>
      </c>
      <c r="U954" s="360">
        <v>118</v>
      </c>
      <c r="V954" s="361">
        <v>223</v>
      </c>
    </row>
    <row r="955" spans="10:22" ht="19.5" thickBot="1" x14ac:dyDescent="0.35">
      <c r="J955" s="191"/>
      <c r="K955" s="383"/>
      <c r="L955" s="383"/>
      <c r="M955" s="384" t="s">
        <v>85</v>
      </c>
      <c r="N955" s="384"/>
      <c r="O955" s="384"/>
      <c r="P955" s="192"/>
      <c r="Q955" s="192"/>
      <c r="R955" s="192"/>
      <c r="S955" s="192"/>
      <c r="T955" s="192"/>
      <c r="U955" s="192"/>
      <c r="V955" s="193"/>
    </row>
    <row r="956" spans="10:22" ht="18.75" x14ac:dyDescent="0.3">
      <c r="J956" s="482" t="s">
        <v>48</v>
      </c>
      <c r="K956" s="102"/>
      <c r="L956" s="102"/>
      <c r="M956" s="370">
        <v>5</v>
      </c>
      <c r="N956" s="370">
        <v>5</v>
      </c>
      <c r="O956" s="370">
        <v>4</v>
      </c>
      <c r="P956" s="370">
        <v>4</v>
      </c>
      <c r="Q956" s="347">
        <v>3</v>
      </c>
      <c r="R956" s="347">
        <v>3</v>
      </c>
      <c r="S956" s="348">
        <v>2</v>
      </c>
      <c r="T956" s="348">
        <v>2</v>
      </c>
      <c r="U956" s="349">
        <v>1</v>
      </c>
      <c r="V956" s="350">
        <v>1</v>
      </c>
    </row>
    <row r="957" spans="10:22" ht="18.75" x14ac:dyDescent="0.25">
      <c r="J957" s="483" t="s">
        <v>54</v>
      </c>
      <c r="K957" s="102"/>
      <c r="L957" s="48" t="s">
        <v>55</v>
      </c>
      <c r="M957" s="64" t="s">
        <v>56</v>
      </c>
      <c r="N957" s="64" t="s">
        <v>57</v>
      </c>
      <c r="O957" s="64" t="s">
        <v>56</v>
      </c>
      <c r="P957" s="64" t="s">
        <v>57</v>
      </c>
      <c r="Q957" s="47" t="s">
        <v>56</v>
      </c>
      <c r="R957" s="48" t="s">
        <v>57</v>
      </c>
      <c r="S957" s="49" t="s">
        <v>56</v>
      </c>
      <c r="T957" s="50" t="s">
        <v>57</v>
      </c>
      <c r="U957" s="39" t="s">
        <v>56</v>
      </c>
      <c r="V957" s="148" t="s">
        <v>57</v>
      </c>
    </row>
    <row r="958" spans="10:22" ht="15.75" x14ac:dyDescent="0.25">
      <c r="J958" s="106" t="s">
        <v>88</v>
      </c>
      <c r="K958" s="48" t="s">
        <v>62</v>
      </c>
      <c r="L958" s="484">
        <v>0.45</v>
      </c>
      <c r="M958" s="64" t="s">
        <v>79</v>
      </c>
      <c r="N958" s="64" t="s">
        <v>79</v>
      </c>
      <c r="O958" s="64" t="s">
        <v>79</v>
      </c>
      <c r="P958" s="64" t="s">
        <v>79</v>
      </c>
      <c r="Q958" s="47">
        <v>1</v>
      </c>
      <c r="R958" s="47">
        <v>6</v>
      </c>
      <c r="S958" s="49">
        <v>12</v>
      </c>
      <c r="T958" s="49">
        <v>41</v>
      </c>
      <c r="U958" s="39">
        <v>116</v>
      </c>
      <c r="V958" s="148">
        <v>185</v>
      </c>
    </row>
    <row r="959" spans="10:22" ht="16.5" thickBot="1" x14ac:dyDescent="0.3">
      <c r="J959" s="485" t="s">
        <v>88</v>
      </c>
      <c r="K959" s="359" t="s">
        <v>62</v>
      </c>
      <c r="L959" s="486">
        <v>1</v>
      </c>
      <c r="M959" s="357" t="s">
        <v>79</v>
      </c>
      <c r="N959" s="357" t="s">
        <v>79</v>
      </c>
      <c r="O959" s="357" t="s">
        <v>79</v>
      </c>
      <c r="P959" s="357" t="s">
        <v>79</v>
      </c>
      <c r="Q959" s="357" t="s">
        <v>79</v>
      </c>
      <c r="R959" s="357" t="s">
        <v>79</v>
      </c>
      <c r="S959" s="359">
        <v>13</v>
      </c>
      <c r="T959" s="359">
        <v>40</v>
      </c>
      <c r="U959" s="360">
        <v>139</v>
      </c>
      <c r="V959" s="361">
        <v>189</v>
      </c>
    </row>
    <row r="960" spans="10:22" ht="19.5" thickBot="1" x14ac:dyDescent="0.35">
      <c r="J960" s="200"/>
      <c r="K960" s="201"/>
      <c r="L960" s="201"/>
      <c r="M960" s="388" t="s">
        <v>92</v>
      </c>
      <c r="N960" s="388"/>
      <c r="O960" s="388"/>
      <c r="P960" s="201"/>
      <c r="Q960" s="201"/>
      <c r="R960" s="201"/>
      <c r="S960" s="201"/>
      <c r="T960" s="201"/>
      <c r="U960" s="201"/>
      <c r="V960" s="202"/>
    </row>
    <row r="961" spans="9:23" ht="18.75" x14ac:dyDescent="0.3">
      <c r="J961" s="487" t="s">
        <v>48</v>
      </c>
      <c r="K961" s="134"/>
      <c r="L961" s="134"/>
      <c r="M961" s="370">
        <v>5</v>
      </c>
      <c r="N961" s="370">
        <v>5</v>
      </c>
      <c r="O961" s="370">
        <v>4</v>
      </c>
      <c r="P961" s="370">
        <v>4</v>
      </c>
      <c r="Q961" s="370">
        <v>3</v>
      </c>
      <c r="R961" s="370">
        <v>3</v>
      </c>
      <c r="S961" s="348">
        <v>2</v>
      </c>
      <c r="T961" s="348">
        <v>2</v>
      </c>
      <c r="U961" s="349">
        <v>1</v>
      </c>
      <c r="V961" s="350">
        <v>1</v>
      </c>
    </row>
    <row r="962" spans="9:23" ht="18.75" x14ac:dyDescent="0.25">
      <c r="J962" s="488" t="s">
        <v>54</v>
      </c>
      <c r="K962" s="134"/>
      <c r="L962" s="49" t="s">
        <v>55</v>
      </c>
      <c r="M962" s="64" t="s">
        <v>56</v>
      </c>
      <c r="N962" s="64" t="s">
        <v>57</v>
      </c>
      <c r="O962" s="64" t="s">
        <v>56</v>
      </c>
      <c r="P962" s="64" t="s">
        <v>57</v>
      </c>
      <c r="Q962" s="63" t="s">
        <v>56</v>
      </c>
      <c r="R962" s="64" t="s">
        <v>57</v>
      </c>
      <c r="S962" s="49" t="s">
        <v>56</v>
      </c>
      <c r="T962" s="50" t="s">
        <v>57</v>
      </c>
      <c r="U962" s="39" t="s">
        <v>56</v>
      </c>
      <c r="V962" s="148" t="s">
        <v>57</v>
      </c>
    </row>
    <row r="963" spans="9:23" ht="16.5" thickBot="1" x14ac:dyDescent="0.3">
      <c r="J963" s="485" t="s">
        <v>98</v>
      </c>
      <c r="K963" s="359" t="s">
        <v>62</v>
      </c>
      <c r="L963" s="486">
        <v>1</v>
      </c>
      <c r="M963" s="357" t="s">
        <v>79</v>
      </c>
      <c r="N963" s="357" t="s">
        <v>79</v>
      </c>
      <c r="O963" s="357" t="s">
        <v>79</v>
      </c>
      <c r="P963" s="357" t="s">
        <v>79</v>
      </c>
      <c r="Q963" s="356" t="s">
        <v>79</v>
      </c>
      <c r="R963" s="357" t="s">
        <v>79</v>
      </c>
      <c r="S963" s="359">
        <v>4</v>
      </c>
      <c r="T963" s="489">
        <v>20</v>
      </c>
      <c r="U963" s="360">
        <v>98</v>
      </c>
      <c r="V963" s="361">
        <v>143</v>
      </c>
    </row>
    <row r="964" spans="9:23" ht="19.5" thickBot="1" x14ac:dyDescent="0.35">
      <c r="J964" s="446"/>
      <c r="K964" s="490"/>
      <c r="L964" s="491"/>
      <c r="M964" s="492" t="s">
        <v>871</v>
      </c>
      <c r="N964" s="492"/>
      <c r="O964" s="492"/>
      <c r="P964" s="490"/>
      <c r="Q964" s="490"/>
      <c r="R964" s="491"/>
      <c r="S964" s="490"/>
      <c r="T964" s="490"/>
      <c r="U964" s="490"/>
      <c r="V964" s="493"/>
    </row>
    <row r="965" spans="9:23" ht="15.75" x14ac:dyDescent="0.25">
      <c r="J965" s="502" t="s">
        <v>48</v>
      </c>
      <c r="K965" s="503"/>
      <c r="L965" s="503"/>
      <c r="M965" s="504">
        <v>5</v>
      </c>
      <c r="N965" s="504">
        <v>5</v>
      </c>
      <c r="O965" s="504">
        <v>4</v>
      </c>
      <c r="P965" s="504">
        <v>4</v>
      </c>
      <c r="Q965" s="504">
        <v>3</v>
      </c>
      <c r="R965" s="504">
        <v>3</v>
      </c>
      <c r="S965" s="504">
        <v>2</v>
      </c>
      <c r="T965" s="504">
        <v>2</v>
      </c>
      <c r="U965" s="503">
        <v>1</v>
      </c>
      <c r="V965" s="505">
        <v>1</v>
      </c>
    </row>
    <row r="966" spans="9:23" ht="15.75" x14ac:dyDescent="0.25">
      <c r="J966" s="494" t="s">
        <v>54</v>
      </c>
      <c r="K966" s="414"/>
      <c r="L966" s="414" t="s">
        <v>55</v>
      </c>
      <c r="M966" s="413" t="s">
        <v>56</v>
      </c>
      <c r="N966" s="413" t="s">
        <v>57</v>
      </c>
      <c r="O966" s="413" t="s">
        <v>56</v>
      </c>
      <c r="P966" s="413" t="s">
        <v>57</v>
      </c>
      <c r="Q966" s="413" t="s">
        <v>56</v>
      </c>
      <c r="R966" s="413" t="s">
        <v>57</v>
      </c>
      <c r="S966" s="413" t="s">
        <v>56</v>
      </c>
      <c r="T966" s="413" t="s">
        <v>57</v>
      </c>
      <c r="U966" s="414" t="s">
        <v>56</v>
      </c>
      <c r="V966" s="415" t="s">
        <v>57</v>
      </c>
    </row>
    <row r="967" spans="9:23" ht="16.5" thickBot="1" x14ac:dyDescent="0.3">
      <c r="J967" s="150" t="s">
        <v>101</v>
      </c>
      <c r="K967" s="151"/>
      <c r="L967" s="506">
        <v>1</v>
      </c>
      <c r="M967" s="507" t="s">
        <v>79</v>
      </c>
      <c r="N967" s="507" t="s">
        <v>79</v>
      </c>
      <c r="O967" s="507" t="s">
        <v>79</v>
      </c>
      <c r="P967" s="507" t="s">
        <v>79</v>
      </c>
      <c r="Q967" s="508" t="s">
        <v>79</v>
      </c>
      <c r="R967" s="507" t="s">
        <v>79</v>
      </c>
      <c r="S967" s="508" t="s">
        <v>79</v>
      </c>
      <c r="T967" s="507" t="s">
        <v>79</v>
      </c>
      <c r="U967" s="151">
        <v>66</v>
      </c>
      <c r="V967" s="509">
        <v>82</v>
      </c>
    </row>
    <row r="969" spans="9:23" x14ac:dyDescent="0.25">
      <c r="I969" s="499"/>
      <c r="J969" s="499"/>
      <c r="K969" s="499"/>
      <c r="L969" s="499"/>
      <c r="M969" s="499"/>
      <c r="N969" s="499"/>
      <c r="O969" s="499"/>
      <c r="P969" s="499"/>
      <c r="Q969" s="499"/>
      <c r="R969" s="499"/>
      <c r="S969" s="499"/>
      <c r="T969" s="499"/>
      <c r="U969" s="499"/>
      <c r="V969" s="499"/>
      <c r="W969" s="499"/>
    </row>
    <row r="970" spans="9:23" ht="15.75" thickBot="1" x14ac:dyDescent="0.3"/>
    <row r="971" spans="9:23" ht="16.5" thickBot="1" x14ac:dyDescent="0.3">
      <c r="I971" s="510" t="s">
        <v>102</v>
      </c>
      <c r="J971" s="534" t="s">
        <v>43</v>
      </c>
      <c r="K971" s="533">
        <v>41</v>
      </c>
      <c r="L971" s="533" t="s">
        <v>44</v>
      </c>
      <c r="M971" s="533">
        <v>594</v>
      </c>
      <c r="N971" s="533"/>
      <c r="O971" s="533"/>
      <c r="P971" s="533"/>
      <c r="Q971" s="533"/>
      <c r="R971" s="533"/>
      <c r="S971" s="533"/>
      <c r="T971" s="606" t="s">
        <v>883</v>
      </c>
      <c r="U971" s="604"/>
      <c r="V971" s="535">
        <v>749398</v>
      </c>
    </row>
    <row r="972" spans="9:23" ht="19.5" thickBot="1" x14ac:dyDescent="0.35">
      <c r="I972" s="511" t="s">
        <v>289</v>
      </c>
      <c r="J972" s="28"/>
      <c r="K972" s="29"/>
      <c r="L972" s="29"/>
      <c r="M972" s="339" t="s">
        <v>47</v>
      </c>
      <c r="N972" s="339"/>
      <c r="O972" s="339"/>
      <c r="P972" s="29"/>
      <c r="Q972" s="29"/>
      <c r="R972" s="29"/>
      <c r="S972" s="340"/>
      <c r="T972" s="29"/>
      <c r="U972" s="29"/>
      <c r="V972" s="30"/>
    </row>
    <row r="973" spans="9:23" ht="18.75" x14ac:dyDescent="0.3">
      <c r="I973" s="532"/>
      <c r="J973" s="459" t="s">
        <v>48</v>
      </c>
      <c r="K973" s="352"/>
      <c r="L973" s="352"/>
      <c r="M973" s="345">
        <v>5</v>
      </c>
      <c r="N973" s="345">
        <v>5</v>
      </c>
      <c r="O973" s="346">
        <v>4</v>
      </c>
      <c r="P973" s="346">
        <v>4</v>
      </c>
      <c r="Q973" s="347">
        <v>3</v>
      </c>
      <c r="R973" s="347">
        <v>3</v>
      </c>
      <c r="S973" s="348">
        <v>2</v>
      </c>
      <c r="T973" s="348">
        <v>2</v>
      </c>
      <c r="U973" s="349">
        <v>1</v>
      </c>
      <c r="V973" s="350">
        <v>1</v>
      </c>
    </row>
    <row r="974" spans="9:23" ht="18.75" x14ac:dyDescent="0.25">
      <c r="I974" s="532"/>
      <c r="J974" s="461" t="s">
        <v>54</v>
      </c>
      <c r="K974" s="352"/>
      <c r="L974" s="45" t="s">
        <v>55</v>
      </c>
      <c r="M974" s="45" t="s">
        <v>56</v>
      </c>
      <c r="N974" s="45" t="s">
        <v>57</v>
      </c>
      <c r="O974" s="46" t="s">
        <v>56</v>
      </c>
      <c r="P974" s="46" t="s">
        <v>57</v>
      </c>
      <c r="Q974" s="47" t="s">
        <v>56</v>
      </c>
      <c r="R974" s="48" t="s">
        <v>57</v>
      </c>
      <c r="S974" s="49" t="s">
        <v>56</v>
      </c>
      <c r="T974" s="50" t="s">
        <v>57</v>
      </c>
      <c r="U974" s="39" t="s">
        <v>56</v>
      </c>
      <c r="V974" s="148" t="s">
        <v>57</v>
      </c>
    </row>
    <row r="975" spans="9:23" ht="15.75" x14ac:dyDescent="0.25">
      <c r="I975" s="532"/>
      <c r="J975" s="54" t="s">
        <v>61</v>
      </c>
      <c r="K975" s="45" t="s">
        <v>62</v>
      </c>
      <c r="L975" s="468">
        <v>7.9263622267473357E-4</v>
      </c>
      <c r="M975" s="45">
        <v>1</v>
      </c>
      <c r="N975" s="45">
        <v>1</v>
      </c>
      <c r="O975" s="46">
        <v>0</v>
      </c>
      <c r="P975" s="46">
        <v>2</v>
      </c>
      <c r="Q975" s="47">
        <v>0</v>
      </c>
      <c r="R975" s="47">
        <v>15</v>
      </c>
      <c r="S975" s="49">
        <v>48</v>
      </c>
      <c r="T975" s="49">
        <v>87</v>
      </c>
      <c r="U975" s="39">
        <v>179</v>
      </c>
      <c r="V975" s="148">
        <v>234</v>
      </c>
    </row>
    <row r="976" spans="9:23" ht="15.75" x14ac:dyDescent="0.25">
      <c r="I976" s="532"/>
      <c r="J976" s="84" t="s">
        <v>61</v>
      </c>
      <c r="K976" s="46" t="s">
        <v>62</v>
      </c>
      <c r="L976" s="478">
        <v>0.12919970429598157</v>
      </c>
      <c r="M976" s="64" t="s">
        <v>79</v>
      </c>
      <c r="N976" s="64" t="s">
        <v>79</v>
      </c>
      <c r="O976" s="46">
        <v>1</v>
      </c>
      <c r="P976" s="46">
        <v>6</v>
      </c>
      <c r="Q976" s="47">
        <v>0</v>
      </c>
      <c r="R976" s="47">
        <v>28</v>
      </c>
      <c r="S976" s="49">
        <v>39</v>
      </c>
      <c r="T976" s="49">
        <v>95</v>
      </c>
      <c r="U976" s="39">
        <v>124</v>
      </c>
      <c r="V976" s="148">
        <v>250</v>
      </c>
    </row>
    <row r="977" spans="9:22" ht="16.5" thickBot="1" x14ac:dyDescent="0.3">
      <c r="I977" s="532"/>
      <c r="J977" s="480" t="s">
        <v>61</v>
      </c>
      <c r="K977" s="358" t="s">
        <v>62</v>
      </c>
      <c r="L977" s="479">
        <v>1</v>
      </c>
      <c r="M977" s="357" t="s">
        <v>79</v>
      </c>
      <c r="N977" s="357" t="s">
        <v>79</v>
      </c>
      <c r="O977" s="357" t="s">
        <v>79</v>
      </c>
      <c r="P977" s="357" t="s">
        <v>79</v>
      </c>
      <c r="Q977" s="358">
        <v>3</v>
      </c>
      <c r="R977" s="358">
        <v>26</v>
      </c>
      <c r="S977" s="359">
        <v>40</v>
      </c>
      <c r="T977" s="359">
        <v>90</v>
      </c>
      <c r="U977" s="360">
        <v>134</v>
      </c>
      <c r="V977" s="361">
        <v>251</v>
      </c>
    </row>
    <row r="978" spans="9:22" ht="19.5" thickBot="1" x14ac:dyDescent="0.35">
      <c r="I978" s="532"/>
      <c r="J978" s="185"/>
      <c r="K978" s="186"/>
      <c r="L978" s="186"/>
      <c r="M978" s="364" t="s">
        <v>863</v>
      </c>
      <c r="N978" s="364"/>
      <c r="O978" s="364"/>
      <c r="P978" s="186"/>
      <c r="Q978" s="186"/>
      <c r="R978" s="186"/>
      <c r="S978" s="186"/>
      <c r="T978" s="186"/>
      <c r="U978" s="186"/>
      <c r="V978" s="187"/>
    </row>
    <row r="979" spans="9:22" ht="18.75" x14ac:dyDescent="0.3">
      <c r="I979" s="532"/>
      <c r="J979" s="476" t="s">
        <v>48</v>
      </c>
      <c r="K979" s="82"/>
      <c r="L979" s="82"/>
      <c r="M979" s="370">
        <v>5</v>
      </c>
      <c r="N979" s="370">
        <v>5</v>
      </c>
      <c r="O979" s="346">
        <v>4</v>
      </c>
      <c r="P979" s="346">
        <v>4</v>
      </c>
      <c r="Q979" s="347">
        <v>3</v>
      </c>
      <c r="R979" s="347">
        <v>3</v>
      </c>
      <c r="S979" s="348">
        <v>2</v>
      </c>
      <c r="T979" s="348">
        <v>2</v>
      </c>
      <c r="U979" s="349">
        <v>1</v>
      </c>
      <c r="V979" s="350">
        <v>1</v>
      </c>
    </row>
    <row r="980" spans="9:22" ht="18.75" x14ac:dyDescent="0.25">
      <c r="I980" s="532"/>
      <c r="J980" s="477" t="s">
        <v>54</v>
      </c>
      <c r="K980" s="82"/>
      <c r="L980" s="46" t="s">
        <v>55</v>
      </c>
      <c r="M980" s="64" t="s">
        <v>56</v>
      </c>
      <c r="N980" s="64" t="s">
        <v>57</v>
      </c>
      <c r="O980" s="46" t="s">
        <v>56</v>
      </c>
      <c r="P980" s="46" t="s">
        <v>57</v>
      </c>
      <c r="Q980" s="47" t="s">
        <v>56</v>
      </c>
      <c r="R980" s="48" t="s">
        <v>57</v>
      </c>
      <c r="S980" s="49" t="s">
        <v>56</v>
      </c>
      <c r="T980" s="50" t="s">
        <v>57</v>
      </c>
      <c r="U980" s="39" t="s">
        <v>56</v>
      </c>
      <c r="V980" s="148" t="s">
        <v>57</v>
      </c>
    </row>
    <row r="981" spans="9:22" ht="15.75" x14ac:dyDescent="0.25">
      <c r="I981" s="532"/>
      <c r="J981" s="84" t="s">
        <v>83</v>
      </c>
      <c r="K981" s="46" t="s">
        <v>62</v>
      </c>
      <c r="L981" s="478">
        <v>2.7668608669892368E-2</v>
      </c>
      <c r="M981" s="64" t="s">
        <v>79</v>
      </c>
      <c r="N981" s="64" t="s">
        <v>79</v>
      </c>
      <c r="O981" s="46">
        <v>1</v>
      </c>
      <c r="P981" s="46">
        <v>3</v>
      </c>
      <c r="Q981" s="47">
        <v>0</v>
      </c>
      <c r="R981" s="47">
        <v>14</v>
      </c>
      <c r="S981" s="49">
        <v>31</v>
      </c>
      <c r="T981" s="49">
        <v>75</v>
      </c>
      <c r="U981" s="39">
        <v>132</v>
      </c>
      <c r="V981" s="148">
        <v>225</v>
      </c>
    </row>
    <row r="982" spans="9:22" ht="16.5" thickBot="1" x14ac:dyDescent="0.3">
      <c r="I982" s="532"/>
      <c r="J982" s="480" t="s">
        <v>83</v>
      </c>
      <c r="K982" s="358" t="s">
        <v>62</v>
      </c>
      <c r="L982" s="481">
        <v>1</v>
      </c>
      <c r="M982" s="357" t="s">
        <v>79</v>
      </c>
      <c r="N982" s="357" t="s">
        <v>79</v>
      </c>
      <c r="O982" s="357" t="s">
        <v>79</v>
      </c>
      <c r="P982" s="357" t="s">
        <v>79</v>
      </c>
      <c r="Q982" s="473">
        <v>1</v>
      </c>
      <c r="R982" s="473">
        <v>15</v>
      </c>
      <c r="S982" s="359">
        <v>25</v>
      </c>
      <c r="T982" s="359">
        <v>76</v>
      </c>
      <c r="U982" s="360">
        <v>124</v>
      </c>
      <c r="V982" s="361">
        <v>226</v>
      </c>
    </row>
    <row r="983" spans="9:22" ht="19.5" thickBot="1" x14ac:dyDescent="0.35">
      <c r="I983" s="532"/>
      <c r="J983" s="191"/>
      <c r="K983" s="383"/>
      <c r="L983" s="383"/>
      <c r="M983" s="384" t="s">
        <v>85</v>
      </c>
      <c r="N983" s="384"/>
      <c r="O983" s="384"/>
      <c r="P983" s="192"/>
      <c r="Q983" s="192"/>
      <c r="R983" s="192"/>
      <c r="S983" s="192"/>
      <c r="T983" s="192"/>
      <c r="U983" s="192"/>
      <c r="V983" s="193"/>
    </row>
    <row r="984" spans="9:22" ht="18.75" x14ac:dyDescent="0.3">
      <c r="I984" s="532"/>
      <c r="J984" s="482" t="s">
        <v>48</v>
      </c>
      <c r="K984" s="102"/>
      <c r="L984" s="102"/>
      <c r="M984" s="370">
        <v>5</v>
      </c>
      <c r="N984" s="370">
        <v>5</v>
      </c>
      <c r="O984" s="370">
        <v>4</v>
      </c>
      <c r="P984" s="370">
        <v>4</v>
      </c>
      <c r="Q984" s="347">
        <v>3</v>
      </c>
      <c r="R984" s="347">
        <v>3</v>
      </c>
      <c r="S984" s="348">
        <v>2</v>
      </c>
      <c r="T984" s="348">
        <v>2</v>
      </c>
      <c r="U984" s="349">
        <v>1</v>
      </c>
      <c r="V984" s="350">
        <v>1</v>
      </c>
    </row>
    <row r="985" spans="9:22" ht="18.75" x14ac:dyDescent="0.25">
      <c r="I985" s="532"/>
      <c r="J985" s="483" t="s">
        <v>54</v>
      </c>
      <c r="K985" s="102"/>
      <c r="L985" s="48" t="s">
        <v>55</v>
      </c>
      <c r="M985" s="64" t="s">
        <v>56</v>
      </c>
      <c r="N985" s="64" t="s">
        <v>57</v>
      </c>
      <c r="O985" s="64" t="s">
        <v>56</v>
      </c>
      <c r="P985" s="64" t="s">
        <v>57</v>
      </c>
      <c r="Q985" s="47" t="s">
        <v>56</v>
      </c>
      <c r="R985" s="48" t="s">
        <v>57</v>
      </c>
      <c r="S985" s="49" t="s">
        <v>56</v>
      </c>
      <c r="T985" s="50" t="s">
        <v>57</v>
      </c>
      <c r="U985" s="39" t="s">
        <v>56</v>
      </c>
      <c r="V985" s="148" t="s">
        <v>57</v>
      </c>
    </row>
    <row r="986" spans="9:22" ht="15.75" x14ac:dyDescent="0.25">
      <c r="I986" s="532"/>
      <c r="J986" s="106" t="s">
        <v>88</v>
      </c>
      <c r="K986" s="48" t="s">
        <v>62</v>
      </c>
      <c r="L986" s="484">
        <v>0.44033771106941838</v>
      </c>
      <c r="M986" s="64" t="s">
        <v>79</v>
      </c>
      <c r="N986" s="64" t="s">
        <v>79</v>
      </c>
      <c r="O986" s="64" t="s">
        <v>79</v>
      </c>
      <c r="P986" s="64" t="s">
        <v>79</v>
      </c>
      <c r="Q986" s="47">
        <v>1</v>
      </c>
      <c r="R986" s="47">
        <v>7</v>
      </c>
      <c r="S986" s="49">
        <v>12</v>
      </c>
      <c r="T986" s="49">
        <v>44</v>
      </c>
      <c r="U986" s="39">
        <v>130</v>
      </c>
      <c r="V986" s="148">
        <v>194</v>
      </c>
    </row>
    <row r="987" spans="9:22" ht="16.5" thickBot="1" x14ac:dyDescent="0.3">
      <c r="I987" s="532"/>
      <c r="J987" s="485" t="s">
        <v>88</v>
      </c>
      <c r="K987" s="359" t="s">
        <v>62</v>
      </c>
      <c r="L987" s="486">
        <v>1</v>
      </c>
      <c r="M987" s="357" t="s">
        <v>79</v>
      </c>
      <c r="N987" s="357" t="s">
        <v>79</v>
      </c>
      <c r="O987" s="357" t="s">
        <v>79</v>
      </c>
      <c r="P987" s="357" t="s">
        <v>79</v>
      </c>
      <c r="Q987" s="357" t="s">
        <v>79</v>
      </c>
      <c r="R987" s="357" t="s">
        <v>79</v>
      </c>
      <c r="S987" s="359">
        <v>13</v>
      </c>
      <c r="T987" s="359">
        <v>42</v>
      </c>
      <c r="U987" s="360">
        <v>128</v>
      </c>
      <c r="V987" s="361">
        <v>193</v>
      </c>
    </row>
    <row r="988" spans="9:22" ht="19.5" thickBot="1" x14ac:dyDescent="0.35">
      <c r="I988" s="532"/>
      <c r="J988" s="200"/>
      <c r="K988" s="201"/>
      <c r="L988" s="201"/>
      <c r="M988" s="388" t="s">
        <v>92</v>
      </c>
      <c r="N988" s="388"/>
      <c r="O988" s="388"/>
      <c r="P988" s="201"/>
      <c r="Q988" s="201"/>
      <c r="R988" s="201"/>
      <c r="S988" s="201"/>
      <c r="T988" s="201"/>
      <c r="U988" s="201"/>
      <c r="V988" s="202"/>
    </row>
    <row r="989" spans="9:22" ht="18.75" x14ac:dyDescent="0.3">
      <c r="I989" s="532"/>
      <c r="J989" s="487" t="s">
        <v>48</v>
      </c>
      <c r="K989" s="134"/>
      <c r="L989" s="134"/>
      <c r="M989" s="370">
        <v>5</v>
      </c>
      <c r="N989" s="370">
        <v>5</v>
      </c>
      <c r="O989" s="370">
        <v>4</v>
      </c>
      <c r="P989" s="370">
        <v>4</v>
      </c>
      <c r="Q989" s="370">
        <v>3</v>
      </c>
      <c r="R989" s="370">
        <v>3</v>
      </c>
      <c r="S989" s="348">
        <v>2</v>
      </c>
      <c r="T989" s="348">
        <v>2</v>
      </c>
      <c r="U989" s="349">
        <v>1</v>
      </c>
      <c r="V989" s="350">
        <v>1</v>
      </c>
    </row>
    <row r="990" spans="9:22" ht="18.75" x14ac:dyDescent="0.25">
      <c r="I990" s="532"/>
      <c r="J990" s="488" t="s">
        <v>54</v>
      </c>
      <c r="K990" s="134"/>
      <c r="L990" s="49" t="s">
        <v>55</v>
      </c>
      <c r="M990" s="64" t="s">
        <v>56</v>
      </c>
      <c r="N990" s="64" t="s">
        <v>57</v>
      </c>
      <c r="O990" s="64" t="s">
        <v>56</v>
      </c>
      <c r="P990" s="64" t="s">
        <v>57</v>
      </c>
      <c r="Q990" s="63" t="s">
        <v>56</v>
      </c>
      <c r="R990" s="64" t="s">
        <v>57</v>
      </c>
      <c r="S990" s="49" t="s">
        <v>56</v>
      </c>
      <c r="T990" s="50" t="s">
        <v>57</v>
      </c>
      <c r="U990" s="39" t="s">
        <v>56</v>
      </c>
      <c r="V990" s="148" t="s">
        <v>57</v>
      </c>
    </row>
    <row r="991" spans="9:22" ht="16.5" thickBot="1" x14ac:dyDescent="0.3">
      <c r="I991" s="532"/>
      <c r="J991" s="485" t="s">
        <v>98</v>
      </c>
      <c r="K991" s="359" t="s">
        <v>62</v>
      </c>
      <c r="L991" s="486">
        <v>1</v>
      </c>
      <c r="M991" s="357" t="s">
        <v>79</v>
      </c>
      <c r="N991" s="357" t="s">
        <v>79</v>
      </c>
      <c r="O991" s="357" t="s">
        <v>79</v>
      </c>
      <c r="P991" s="357" t="s">
        <v>79</v>
      </c>
      <c r="Q991" s="356" t="s">
        <v>79</v>
      </c>
      <c r="R991" s="357" t="s">
        <v>79</v>
      </c>
      <c r="S991" s="359">
        <v>4</v>
      </c>
      <c r="T991" s="489">
        <v>18</v>
      </c>
      <c r="U991" s="360">
        <v>108</v>
      </c>
      <c r="V991" s="361">
        <v>141</v>
      </c>
    </row>
    <row r="992" spans="9:22" ht="19.5" thickBot="1" x14ac:dyDescent="0.35">
      <c r="I992" s="532"/>
      <c r="J992" s="446"/>
      <c r="K992" s="490"/>
      <c r="L992" s="491"/>
      <c r="M992" s="492" t="s">
        <v>871</v>
      </c>
      <c r="N992" s="492"/>
      <c r="O992" s="492"/>
      <c r="P992" s="490"/>
      <c r="Q992" s="490"/>
      <c r="R992" s="491"/>
      <c r="S992" s="490"/>
      <c r="T992" s="490"/>
      <c r="U992" s="490"/>
      <c r="V992" s="493"/>
    </row>
    <row r="993" spans="9:25" ht="15.75" x14ac:dyDescent="0.25">
      <c r="I993" s="532"/>
      <c r="J993" s="502" t="s">
        <v>48</v>
      </c>
      <c r="K993" s="503"/>
      <c r="L993" s="503"/>
      <c r="M993" s="504">
        <v>5</v>
      </c>
      <c r="N993" s="504">
        <v>5</v>
      </c>
      <c r="O993" s="504">
        <v>4</v>
      </c>
      <c r="P993" s="504">
        <v>4</v>
      </c>
      <c r="Q993" s="504">
        <v>3</v>
      </c>
      <c r="R993" s="504">
        <v>3</v>
      </c>
      <c r="S993" s="504">
        <v>2</v>
      </c>
      <c r="T993" s="504">
        <v>2</v>
      </c>
      <c r="U993" s="503">
        <v>1</v>
      </c>
      <c r="V993" s="505">
        <v>1</v>
      </c>
    </row>
    <row r="994" spans="9:25" ht="15.75" x14ac:dyDescent="0.25">
      <c r="I994" s="532"/>
      <c r="J994" s="494" t="s">
        <v>54</v>
      </c>
      <c r="K994" s="414"/>
      <c r="L994" s="414" t="s">
        <v>55</v>
      </c>
      <c r="M994" s="413" t="s">
        <v>56</v>
      </c>
      <c r="N994" s="413" t="s">
        <v>57</v>
      </c>
      <c r="O994" s="413" t="s">
        <v>56</v>
      </c>
      <c r="P994" s="413" t="s">
        <v>57</v>
      </c>
      <c r="Q994" s="413" t="s">
        <v>56</v>
      </c>
      <c r="R994" s="413" t="s">
        <v>57</v>
      </c>
      <c r="S994" s="413" t="s">
        <v>56</v>
      </c>
      <c r="T994" s="413" t="s">
        <v>57</v>
      </c>
      <c r="U994" s="414" t="s">
        <v>56</v>
      </c>
      <c r="V994" s="415" t="s">
        <v>57</v>
      </c>
    </row>
    <row r="995" spans="9:25" ht="16.5" thickBot="1" x14ac:dyDescent="0.3">
      <c r="I995" s="532"/>
      <c r="J995" s="150" t="s">
        <v>101</v>
      </c>
      <c r="K995" s="151"/>
      <c r="L995" s="506">
        <v>1</v>
      </c>
      <c r="M995" s="507" t="s">
        <v>79</v>
      </c>
      <c r="N995" s="507" t="s">
        <v>79</v>
      </c>
      <c r="O995" s="507" t="s">
        <v>79</v>
      </c>
      <c r="P995" s="507" t="s">
        <v>79</v>
      </c>
      <c r="Q995" s="508" t="s">
        <v>79</v>
      </c>
      <c r="R995" s="507" t="s">
        <v>79</v>
      </c>
      <c r="S995" s="508" t="s">
        <v>79</v>
      </c>
      <c r="T995" s="507" t="s">
        <v>79</v>
      </c>
      <c r="U995" s="151">
        <v>68</v>
      </c>
      <c r="V995" s="509">
        <v>76</v>
      </c>
    </row>
    <row r="996" spans="9:25" ht="15.75" x14ac:dyDescent="0.25">
      <c r="I996" s="532"/>
      <c r="J996" s="532"/>
      <c r="K996" s="532"/>
      <c r="L996" s="532"/>
      <c r="M996" s="532"/>
      <c r="N996" s="532"/>
      <c r="O996" s="532"/>
      <c r="P996" s="532"/>
      <c r="Q996" s="532"/>
      <c r="R996" s="532"/>
      <c r="S996" s="532"/>
      <c r="T996" s="532"/>
      <c r="U996" s="532"/>
      <c r="V996" s="532"/>
      <c r="W996" s="532"/>
      <c r="X996" s="532"/>
      <c r="Y996" s="532"/>
    </row>
    <row r="997" spans="9:25" x14ac:dyDescent="0.25">
      <c r="I997" s="499"/>
      <c r="J997" s="499"/>
      <c r="K997" s="499"/>
      <c r="L997" s="499"/>
      <c r="M997" s="499"/>
      <c r="N997" s="499"/>
      <c r="O997" s="499"/>
      <c r="P997" s="499"/>
      <c r="Q997" s="499"/>
      <c r="R997" s="499"/>
      <c r="S997" s="499"/>
      <c r="T997" s="499"/>
      <c r="U997" s="499"/>
      <c r="V997" s="499"/>
      <c r="W997" s="499"/>
    </row>
    <row r="998" spans="9:25" ht="15.75" thickBot="1" x14ac:dyDescent="0.3"/>
    <row r="999" spans="9:25" ht="16.5" thickBot="1" x14ac:dyDescent="0.3">
      <c r="I999" s="510" t="s">
        <v>102</v>
      </c>
      <c r="J999" s="534" t="s">
        <v>43</v>
      </c>
      <c r="K999" s="533">
        <v>42</v>
      </c>
      <c r="L999" s="533" t="s">
        <v>44</v>
      </c>
      <c r="M999" s="533">
        <v>637</v>
      </c>
      <c r="N999" s="533"/>
      <c r="O999" s="533"/>
      <c r="P999" s="533"/>
      <c r="Q999" s="533"/>
      <c r="R999" s="533"/>
      <c r="S999" s="533"/>
      <c r="T999" s="606" t="s">
        <v>883</v>
      </c>
      <c r="U999" s="604"/>
      <c r="V999" s="535">
        <v>850668</v>
      </c>
    </row>
    <row r="1000" spans="9:25" ht="19.5" thickBot="1" x14ac:dyDescent="0.35">
      <c r="I1000" s="511" t="s">
        <v>290</v>
      </c>
      <c r="J1000" s="28"/>
      <c r="K1000" s="29"/>
      <c r="L1000" s="29"/>
      <c r="M1000" s="339" t="s">
        <v>47</v>
      </c>
      <c r="N1000" s="339"/>
      <c r="O1000" s="339"/>
      <c r="P1000" s="29"/>
      <c r="Q1000" s="29"/>
      <c r="R1000" s="29"/>
      <c r="S1000" s="340"/>
      <c r="T1000" s="29"/>
      <c r="U1000" s="29"/>
      <c r="V1000" s="30"/>
    </row>
    <row r="1001" spans="9:25" ht="18.75" x14ac:dyDescent="0.3">
      <c r="I1001" s="532"/>
      <c r="J1001" s="459" t="s">
        <v>48</v>
      </c>
      <c r="K1001" s="352"/>
      <c r="L1001" s="352"/>
      <c r="M1001" s="345">
        <v>5</v>
      </c>
      <c r="N1001" s="345">
        <v>5</v>
      </c>
      <c r="O1001" s="346">
        <v>4</v>
      </c>
      <c r="P1001" s="346">
        <v>4</v>
      </c>
      <c r="Q1001" s="347">
        <v>3</v>
      </c>
      <c r="R1001" s="347">
        <v>3</v>
      </c>
      <c r="S1001" s="348">
        <v>2</v>
      </c>
      <c r="T1001" s="348">
        <v>2</v>
      </c>
      <c r="U1001" s="349">
        <v>1</v>
      </c>
      <c r="V1001" s="350">
        <v>1</v>
      </c>
    </row>
    <row r="1002" spans="9:25" ht="18.75" x14ac:dyDescent="0.25">
      <c r="I1002" s="532"/>
      <c r="J1002" s="461" t="s">
        <v>54</v>
      </c>
      <c r="K1002" s="352"/>
      <c r="L1002" s="45" t="s">
        <v>55</v>
      </c>
      <c r="M1002" s="45" t="s">
        <v>56</v>
      </c>
      <c r="N1002" s="45" t="s">
        <v>57</v>
      </c>
      <c r="O1002" s="46" t="s">
        <v>56</v>
      </c>
      <c r="P1002" s="46" t="s">
        <v>57</v>
      </c>
      <c r="Q1002" s="47" t="s">
        <v>56</v>
      </c>
      <c r="R1002" s="48" t="s">
        <v>57</v>
      </c>
      <c r="S1002" s="49" t="s">
        <v>56</v>
      </c>
      <c r="T1002" s="50" t="s">
        <v>57</v>
      </c>
      <c r="U1002" s="39" t="s">
        <v>56</v>
      </c>
      <c r="V1002" s="148" t="s">
        <v>57</v>
      </c>
    </row>
    <row r="1003" spans="9:25" ht="15.75" x14ac:dyDescent="0.25">
      <c r="I1003" s="532"/>
      <c r="J1003" s="54" t="s">
        <v>61</v>
      </c>
      <c r="K1003" s="45" t="s">
        <v>62</v>
      </c>
      <c r="L1003" s="468">
        <v>7.4882327770646126E-4</v>
      </c>
      <c r="M1003" s="45">
        <v>1</v>
      </c>
      <c r="N1003" s="45">
        <v>1</v>
      </c>
      <c r="O1003" s="46">
        <v>0</v>
      </c>
      <c r="P1003" s="46">
        <v>2</v>
      </c>
      <c r="Q1003" s="47">
        <v>0</v>
      </c>
      <c r="R1003" s="47">
        <v>15</v>
      </c>
      <c r="S1003" s="49">
        <v>48</v>
      </c>
      <c r="T1003" s="49">
        <v>93</v>
      </c>
      <c r="U1003" s="39">
        <v>188</v>
      </c>
      <c r="V1003" s="148">
        <v>228</v>
      </c>
    </row>
    <row r="1004" spans="9:25" ht="15.75" x14ac:dyDescent="0.25">
      <c r="I1004" s="532"/>
      <c r="J1004" s="84" t="s">
        <v>61</v>
      </c>
      <c r="K1004" s="46" t="s">
        <v>62</v>
      </c>
      <c r="L1004" s="478">
        <v>0.12431406847324691</v>
      </c>
      <c r="M1004" s="64" t="s">
        <v>79</v>
      </c>
      <c r="N1004" s="64" t="s">
        <v>79</v>
      </c>
      <c r="O1004" s="46">
        <v>1</v>
      </c>
      <c r="P1004" s="46">
        <v>6</v>
      </c>
      <c r="Q1004" s="47">
        <v>0</v>
      </c>
      <c r="R1004" s="47">
        <v>30</v>
      </c>
      <c r="S1004" s="49">
        <v>37</v>
      </c>
      <c r="T1004" s="49">
        <v>103</v>
      </c>
      <c r="U1004" s="39">
        <v>126</v>
      </c>
      <c r="V1004" s="148">
        <v>257</v>
      </c>
    </row>
    <row r="1005" spans="9:25" ht="16.5" thickBot="1" x14ac:dyDescent="0.3">
      <c r="I1005" s="532"/>
      <c r="J1005" s="480" t="s">
        <v>61</v>
      </c>
      <c r="K1005" s="358" t="s">
        <v>62</v>
      </c>
      <c r="L1005" s="479">
        <v>1</v>
      </c>
      <c r="M1005" s="357" t="s">
        <v>79</v>
      </c>
      <c r="N1005" s="357" t="s">
        <v>79</v>
      </c>
      <c r="O1005" s="357" t="s">
        <v>79</v>
      </c>
      <c r="P1005" s="357" t="s">
        <v>79</v>
      </c>
      <c r="Q1005" s="358">
        <v>3</v>
      </c>
      <c r="R1005" s="358">
        <v>21</v>
      </c>
      <c r="S1005" s="359">
        <v>40</v>
      </c>
      <c r="T1005" s="359">
        <v>86</v>
      </c>
      <c r="U1005" s="360">
        <v>182</v>
      </c>
      <c r="V1005" s="361">
        <v>265</v>
      </c>
    </row>
    <row r="1006" spans="9:25" ht="19.5" thickBot="1" x14ac:dyDescent="0.35">
      <c r="I1006" s="532"/>
      <c r="J1006" s="185"/>
      <c r="K1006" s="186"/>
      <c r="L1006" s="186"/>
      <c r="M1006" s="364" t="s">
        <v>863</v>
      </c>
      <c r="N1006" s="364"/>
      <c r="O1006" s="364"/>
      <c r="P1006" s="186"/>
      <c r="Q1006" s="186"/>
      <c r="R1006" s="186"/>
      <c r="S1006" s="186"/>
      <c r="T1006" s="186"/>
      <c r="U1006" s="186"/>
      <c r="V1006" s="187"/>
    </row>
    <row r="1007" spans="9:25" ht="18.75" x14ac:dyDescent="0.3">
      <c r="I1007" s="532"/>
      <c r="J1007" s="476" t="s">
        <v>48</v>
      </c>
      <c r="K1007" s="82"/>
      <c r="L1007" s="82"/>
      <c r="M1007" s="370">
        <v>5</v>
      </c>
      <c r="N1007" s="370">
        <v>5</v>
      </c>
      <c r="O1007" s="346">
        <v>4</v>
      </c>
      <c r="P1007" s="346">
        <v>4</v>
      </c>
      <c r="Q1007" s="347">
        <v>3</v>
      </c>
      <c r="R1007" s="347">
        <v>3</v>
      </c>
      <c r="S1007" s="348">
        <v>2</v>
      </c>
      <c r="T1007" s="348">
        <v>2</v>
      </c>
      <c r="U1007" s="349">
        <v>1</v>
      </c>
      <c r="V1007" s="350">
        <v>1</v>
      </c>
    </row>
    <row r="1008" spans="9:25" ht="18.75" x14ac:dyDescent="0.25">
      <c r="I1008" s="532"/>
      <c r="J1008" s="477" t="s">
        <v>54</v>
      </c>
      <c r="K1008" s="82"/>
      <c r="L1008" s="46" t="s">
        <v>55</v>
      </c>
      <c r="M1008" s="64" t="s">
        <v>56</v>
      </c>
      <c r="N1008" s="64" t="s">
        <v>57</v>
      </c>
      <c r="O1008" s="46" t="s">
        <v>56</v>
      </c>
      <c r="P1008" s="46" t="s">
        <v>57</v>
      </c>
      <c r="Q1008" s="47" t="s">
        <v>56</v>
      </c>
      <c r="R1008" s="48" t="s">
        <v>57</v>
      </c>
      <c r="S1008" s="49" t="s">
        <v>56</v>
      </c>
      <c r="T1008" s="50" t="s">
        <v>57</v>
      </c>
      <c r="U1008" s="39" t="s">
        <v>56</v>
      </c>
      <c r="V1008" s="148" t="s">
        <v>57</v>
      </c>
    </row>
    <row r="1009" spans="9:23" ht="15.75" x14ac:dyDescent="0.25">
      <c r="I1009" s="532"/>
      <c r="J1009" s="84" t="s">
        <v>83</v>
      </c>
      <c r="K1009" s="46" t="s">
        <v>62</v>
      </c>
      <c r="L1009" s="478">
        <v>2.6641651031894933E-2</v>
      </c>
      <c r="M1009" s="64" t="s">
        <v>79</v>
      </c>
      <c r="N1009" s="64" t="s">
        <v>79</v>
      </c>
      <c r="O1009" s="46">
        <v>1</v>
      </c>
      <c r="P1009" s="46">
        <v>3</v>
      </c>
      <c r="Q1009" s="47">
        <v>0</v>
      </c>
      <c r="R1009" s="47">
        <v>15</v>
      </c>
      <c r="S1009" s="49">
        <v>27</v>
      </c>
      <c r="T1009" s="49">
        <v>81</v>
      </c>
      <c r="U1009" s="39">
        <v>135</v>
      </c>
      <c r="V1009" s="148">
        <v>217</v>
      </c>
    </row>
    <row r="1010" spans="9:23" ht="16.5" thickBot="1" x14ac:dyDescent="0.3">
      <c r="I1010" s="532"/>
      <c r="J1010" s="480" t="s">
        <v>83</v>
      </c>
      <c r="K1010" s="358" t="s">
        <v>62</v>
      </c>
      <c r="L1010" s="481">
        <v>1</v>
      </c>
      <c r="M1010" s="357" t="s">
        <v>79</v>
      </c>
      <c r="N1010" s="357" t="s">
        <v>79</v>
      </c>
      <c r="O1010" s="357" t="s">
        <v>79</v>
      </c>
      <c r="P1010" s="357" t="s">
        <v>79</v>
      </c>
      <c r="Q1010" s="473">
        <v>1</v>
      </c>
      <c r="R1010" s="473">
        <v>16</v>
      </c>
      <c r="S1010" s="359">
        <v>21</v>
      </c>
      <c r="T1010" s="359">
        <v>78</v>
      </c>
      <c r="U1010" s="360">
        <v>134</v>
      </c>
      <c r="V1010" s="361">
        <v>238</v>
      </c>
    </row>
    <row r="1011" spans="9:23" ht="19.5" thickBot="1" x14ac:dyDescent="0.35">
      <c r="I1011" s="532"/>
      <c r="J1011" s="191"/>
      <c r="K1011" s="383"/>
      <c r="L1011" s="383"/>
      <c r="M1011" s="384" t="s">
        <v>85</v>
      </c>
      <c r="N1011" s="384"/>
      <c r="O1011" s="384"/>
      <c r="P1011" s="192"/>
      <c r="Q1011" s="192"/>
      <c r="R1011" s="192"/>
      <c r="S1011" s="192"/>
      <c r="T1011" s="192"/>
      <c r="U1011" s="192"/>
      <c r="V1011" s="193"/>
    </row>
    <row r="1012" spans="9:23" ht="18.75" x14ac:dyDescent="0.3">
      <c r="I1012" s="532"/>
      <c r="J1012" s="482" t="s">
        <v>48</v>
      </c>
      <c r="K1012" s="102"/>
      <c r="L1012" s="102"/>
      <c r="M1012" s="370">
        <v>5</v>
      </c>
      <c r="N1012" s="370">
        <v>5</v>
      </c>
      <c r="O1012" s="370">
        <v>4</v>
      </c>
      <c r="P1012" s="370">
        <v>4</v>
      </c>
      <c r="Q1012" s="347">
        <v>3</v>
      </c>
      <c r="R1012" s="347">
        <v>3</v>
      </c>
      <c r="S1012" s="348">
        <v>2</v>
      </c>
      <c r="T1012" s="348">
        <v>2</v>
      </c>
      <c r="U1012" s="349">
        <v>1</v>
      </c>
      <c r="V1012" s="350">
        <v>1</v>
      </c>
    </row>
    <row r="1013" spans="9:23" ht="18.75" x14ac:dyDescent="0.25">
      <c r="I1013" s="532"/>
      <c r="J1013" s="483" t="s">
        <v>54</v>
      </c>
      <c r="K1013" s="102"/>
      <c r="L1013" s="48" t="s">
        <v>55</v>
      </c>
      <c r="M1013" s="64" t="s">
        <v>56</v>
      </c>
      <c r="N1013" s="64" t="s">
        <v>57</v>
      </c>
      <c r="O1013" s="64" t="s">
        <v>56</v>
      </c>
      <c r="P1013" s="64" t="s">
        <v>57</v>
      </c>
      <c r="Q1013" s="47" t="s">
        <v>56</v>
      </c>
      <c r="R1013" s="48" t="s">
        <v>57</v>
      </c>
      <c r="S1013" s="49" t="s">
        <v>56</v>
      </c>
      <c r="T1013" s="50" t="s">
        <v>57</v>
      </c>
      <c r="U1013" s="39" t="s">
        <v>56</v>
      </c>
      <c r="V1013" s="148" t="s">
        <v>57</v>
      </c>
    </row>
    <row r="1014" spans="9:23" ht="15.75" x14ac:dyDescent="0.25">
      <c r="I1014" s="532"/>
      <c r="J1014" s="106" t="s">
        <v>88</v>
      </c>
      <c r="K1014" s="48" t="s">
        <v>62</v>
      </c>
      <c r="L1014" s="484">
        <v>0.43153310104529619</v>
      </c>
      <c r="M1014" s="64" t="s">
        <v>79</v>
      </c>
      <c r="N1014" s="64" t="s">
        <v>79</v>
      </c>
      <c r="O1014" s="64" t="s">
        <v>79</v>
      </c>
      <c r="P1014" s="64" t="s">
        <v>79</v>
      </c>
      <c r="Q1014" s="47">
        <v>1</v>
      </c>
      <c r="R1014" s="47">
        <v>7</v>
      </c>
      <c r="S1014" s="49">
        <v>18</v>
      </c>
      <c r="T1014" s="49">
        <v>45</v>
      </c>
      <c r="U1014" s="39">
        <v>138</v>
      </c>
      <c r="V1014" s="148">
        <v>187</v>
      </c>
    </row>
    <row r="1015" spans="9:23" ht="16.5" thickBot="1" x14ac:dyDescent="0.3">
      <c r="I1015" s="532"/>
      <c r="J1015" s="485" t="s">
        <v>88</v>
      </c>
      <c r="K1015" s="359" t="s">
        <v>62</v>
      </c>
      <c r="L1015" s="486">
        <v>1</v>
      </c>
      <c r="M1015" s="357" t="s">
        <v>79</v>
      </c>
      <c r="N1015" s="357" t="s">
        <v>79</v>
      </c>
      <c r="O1015" s="357" t="s">
        <v>79</v>
      </c>
      <c r="P1015" s="357" t="s">
        <v>79</v>
      </c>
      <c r="Q1015" s="357" t="s">
        <v>79</v>
      </c>
      <c r="R1015" s="357" t="s">
        <v>79</v>
      </c>
      <c r="S1015" s="359">
        <v>13</v>
      </c>
      <c r="T1015" s="359">
        <v>24</v>
      </c>
      <c r="U1015" s="360">
        <v>176</v>
      </c>
      <c r="V1015" s="361">
        <v>201</v>
      </c>
    </row>
    <row r="1016" spans="9:23" ht="19.5" thickBot="1" x14ac:dyDescent="0.35">
      <c r="I1016" s="532"/>
      <c r="J1016" s="200"/>
      <c r="K1016" s="201"/>
      <c r="L1016" s="201"/>
      <c r="M1016" s="388" t="s">
        <v>92</v>
      </c>
      <c r="N1016" s="388"/>
      <c r="O1016" s="388"/>
      <c r="P1016" s="201"/>
      <c r="Q1016" s="201"/>
      <c r="R1016" s="201"/>
      <c r="S1016" s="201"/>
      <c r="T1016" s="201"/>
      <c r="U1016" s="201"/>
      <c r="V1016" s="202"/>
    </row>
    <row r="1017" spans="9:23" ht="18.75" x14ac:dyDescent="0.3">
      <c r="I1017" s="532"/>
      <c r="J1017" s="487" t="s">
        <v>48</v>
      </c>
      <c r="K1017" s="134"/>
      <c r="L1017" s="134"/>
      <c r="M1017" s="370">
        <v>5</v>
      </c>
      <c r="N1017" s="370">
        <v>5</v>
      </c>
      <c r="O1017" s="370">
        <v>4</v>
      </c>
      <c r="P1017" s="370">
        <v>4</v>
      </c>
      <c r="Q1017" s="370">
        <v>3</v>
      </c>
      <c r="R1017" s="370">
        <v>3</v>
      </c>
      <c r="S1017" s="348">
        <v>2</v>
      </c>
      <c r="T1017" s="348">
        <v>2</v>
      </c>
      <c r="U1017" s="349">
        <v>1</v>
      </c>
      <c r="V1017" s="350">
        <v>1</v>
      </c>
    </row>
    <row r="1018" spans="9:23" ht="18.75" x14ac:dyDescent="0.25">
      <c r="I1018" s="532"/>
      <c r="J1018" s="488" t="s">
        <v>54</v>
      </c>
      <c r="K1018" s="134"/>
      <c r="L1018" s="49" t="s">
        <v>55</v>
      </c>
      <c r="M1018" s="64" t="s">
        <v>56</v>
      </c>
      <c r="N1018" s="64" t="s">
        <v>57</v>
      </c>
      <c r="O1018" s="64" t="s">
        <v>56</v>
      </c>
      <c r="P1018" s="64" t="s">
        <v>57</v>
      </c>
      <c r="Q1018" s="63" t="s">
        <v>56</v>
      </c>
      <c r="R1018" s="64" t="s">
        <v>57</v>
      </c>
      <c r="S1018" s="49" t="s">
        <v>56</v>
      </c>
      <c r="T1018" s="50" t="s">
        <v>57</v>
      </c>
      <c r="U1018" s="39" t="s">
        <v>56</v>
      </c>
      <c r="V1018" s="148" t="s">
        <v>57</v>
      </c>
    </row>
    <row r="1019" spans="9:23" ht="16.5" thickBot="1" x14ac:dyDescent="0.3">
      <c r="I1019" s="532"/>
      <c r="J1019" s="485" t="s">
        <v>98</v>
      </c>
      <c r="K1019" s="359" t="s">
        <v>62</v>
      </c>
      <c r="L1019" s="486">
        <v>1</v>
      </c>
      <c r="M1019" s="357" t="s">
        <v>79</v>
      </c>
      <c r="N1019" s="357" t="s">
        <v>79</v>
      </c>
      <c r="O1019" s="357" t="s">
        <v>79</v>
      </c>
      <c r="P1019" s="357" t="s">
        <v>79</v>
      </c>
      <c r="Q1019" s="356" t="s">
        <v>79</v>
      </c>
      <c r="R1019" s="357" t="s">
        <v>79</v>
      </c>
      <c r="S1019" s="359">
        <v>4</v>
      </c>
      <c r="T1019" s="489">
        <v>16</v>
      </c>
      <c r="U1019" s="360">
        <v>118</v>
      </c>
      <c r="V1019" s="361">
        <v>147</v>
      </c>
    </row>
    <row r="1020" spans="9:23" ht="19.5" thickBot="1" x14ac:dyDescent="0.35">
      <c r="I1020" s="532"/>
      <c r="J1020" s="446"/>
      <c r="K1020" s="490"/>
      <c r="L1020" s="491"/>
      <c r="M1020" s="492" t="s">
        <v>871</v>
      </c>
      <c r="N1020" s="492"/>
      <c r="O1020" s="492"/>
      <c r="P1020" s="490"/>
      <c r="Q1020" s="490"/>
      <c r="R1020" s="491"/>
      <c r="S1020" s="490"/>
      <c r="T1020" s="490"/>
      <c r="U1020" s="490"/>
      <c r="V1020" s="493"/>
    </row>
    <row r="1021" spans="9:23" ht="15.75" x14ac:dyDescent="0.25">
      <c r="I1021" s="532"/>
      <c r="J1021" s="502" t="s">
        <v>48</v>
      </c>
      <c r="K1021" s="503"/>
      <c r="L1021" s="503"/>
      <c r="M1021" s="504">
        <v>5</v>
      </c>
      <c r="N1021" s="504">
        <v>5</v>
      </c>
      <c r="O1021" s="504">
        <v>4</v>
      </c>
      <c r="P1021" s="504">
        <v>4</v>
      </c>
      <c r="Q1021" s="504">
        <v>3</v>
      </c>
      <c r="R1021" s="504">
        <v>3</v>
      </c>
      <c r="S1021" s="504">
        <v>2</v>
      </c>
      <c r="T1021" s="504">
        <v>2</v>
      </c>
      <c r="U1021" s="503">
        <v>1</v>
      </c>
      <c r="V1021" s="505">
        <v>1</v>
      </c>
    </row>
    <row r="1022" spans="9:23" ht="15.75" x14ac:dyDescent="0.25">
      <c r="I1022" s="532"/>
      <c r="J1022" s="494" t="s">
        <v>54</v>
      </c>
      <c r="K1022" s="414"/>
      <c r="L1022" s="414" t="s">
        <v>55</v>
      </c>
      <c r="M1022" s="413" t="s">
        <v>56</v>
      </c>
      <c r="N1022" s="413" t="s">
        <v>57</v>
      </c>
      <c r="O1022" s="413" t="s">
        <v>56</v>
      </c>
      <c r="P1022" s="413" t="s">
        <v>57</v>
      </c>
      <c r="Q1022" s="413" t="s">
        <v>56</v>
      </c>
      <c r="R1022" s="413" t="s">
        <v>57</v>
      </c>
      <c r="S1022" s="413" t="s">
        <v>56</v>
      </c>
      <c r="T1022" s="413" t="s">
        <v>57</v>
      </c>
      <c r="U1022" s="414" t="s">
        <v>56</v>
      </c>
      <c r="V1022" s="415" t="s">
        <v>57</v>
      </c>
    </row>
    <row r="1023" spans="9:23" ht="16.5" thickBot="1" x14ac:dyDescent="0.3">
      <c r="I1023" s="532"/>
      <c r="J1023" s="150" t="s">
        <v>101</v>
      </c>
      <c r="K1023" s="151"/>
      <c r="L1023" s="506">
        <v>1</v>
      </c>
      <c r="M1023" s="507" t="s">
        <v>79</v>
      </c>
      <c r="N1023" s="507" t="s">
        <v>79</v>
      </c>
      <c r="O1023" s="507" t="s">
        <v>79</v>
      </c>
      <c r="P1023" s="507" t="s">
        <v>79</v>
      </c>
      <c r="Q1023" s="508" t="s">
        <v>79</v>
      </c>
      <c r="R1023" s="507" t="s">
        <v>79</v>
      </c>
      <c r="S1023" s="508" t="s">
        <v>79</v>
      </c>
      <c r="T1023" s="507" t="s">
        <v>79</v>
      </c>
      <c r="U1023" s="151">
        <v>72</v>
      </c>
      <c r="V1023" s="509">
        <v>78</v>
      </c>
    </row>
    <row r="1024" spans="9:23" ht="15.75" x14ac:dyDescent="0.25">
      <c r="I1024" s="532"/>
      <c r="J1024" s="532"/>
      <c r="K1024" s="532"/>
      <c r="L1024" s="532"/>
      <c r="M1024" s="532"/>
      <c r="N1024" s="532"/>
      <c r="O1024" s="532"/>
      <c r="P1024" s="532"/>
      <c r="Q1024" s="532"/>
      <c r="R1024" s="532"/>
      <c r="S1024" s="532"/>
      <c r="T1024" s="532"/>
      <c r="U1024" s="532"/>
      <c r="V1024" s="532"/>
      <c r="W1024" s="532"/>
    </row>
    <row r="1025" spans="9:23" x14ac:dyDescent="0.25">
      <c r="I1025" s="499"/>
      <c r="J1025" s="499"/>
      <c r="K1025" s="499"/>
      <c r="L1025" s="499"/>
      <c r="M1025" s="499"/>
      <c r="N1025" s="499"/>
      <c r="O1025" s="499"/>
      <c r="P1025" s="499"/>
      <c r="Q1025" s="499"/>
      <c r="R1025" s="499"/>
      <c r="S1025" s="499"/>
      <c r="T1025" s="499"/>
      <c r="U1025" s="499"/>
      <c r="V1025" s="499"/>
      <c r="W1025" s="499"/>
    </row>
    <row r="1026" spans="9:23" ht="15.75" thickBot="1" x14ac:dyDescent="0.3"/>
    <row r="1027" spans="9:23" ht="16.5" thickBot="1" x14ac:dyDescent="0.3">
      <c r="I1027" s="510" t="s">
        <v>102</v>
      </c>
      <c r="J1027" s="546" t="s">
        <v>43</v>
      </c>
      <c r="K1027" s="547">
        <v>43</v>
      </c>
      <c r="L1027" s="547" t="s">
        <v>44</v>
      </c>
      <c r="M1027" s="547">
        <v>691</v>
      </c>
      <c r="N1027" s="547"/>
      <c r="O1027" s="547"/>
      <c r="P1027" s="547"/>
      <c r="Q1027" s="547"/>
      <c r="R1027" s="547"/>
      <c r="S1027" s="547"/>
      <c r="T1027" s="609" t="s">
        <v>883</v>
      </c>
      <c r="U1027" s="602"/>
      <c r="V1027" s="548">
        <v>962598</v>
      </c>
      <c r="W1027" s="549"/>
    </row>
    <row r="1028" spans="9:23" ht="19.5" thickBot="1" x14ac:dyDescent="0.35">
      <c r="I1028" s="511" t="s">
        <v>291</v>
      </c>
      <c r="J1028" s="28"/>
      <c r="K1028" s="29"/>
      <c r="L1028" s="29"/>
      <c r="M1028" s="339" t="s">
        <v>47</v>
      </c>
      <c r="N1028" s="339"/>
      <c r="O1028" s="339"/>
      <c r="P1028" s="29"/>
      <c r="Q1028" s="29"/>
      <c r="R1028" s="29"/>
      <c r="S1028" s="340"/>
      <c r="T1028" s="29"/>
      <c r="U1028" s="29"/>
      <c r="V1028" s="30"/>
    </row>
    <row r="1029" spans="9:23" ht="18.75" x14ac:dyDescent="0.3">
      <c r="J1029" s="459" t="s">
        <v>48</v>
      </c>
      <c r="K1029" s="352"/>
      <c r="L1029" s="352"/>
      <c r="M1029" s="345">
        <v>5</v>
      </c>
      <c r="N1029" s="345">
        <v>5</v>
      </c>
      <c r="O1029" s="346">
        <v>4</v>
      </c>
      <c r="P1029" s="346">
        <v>4</v>
      </c>
      <c r="Q1029" s="347">
        <v>3</v>
      </c>
      <c r="R1029" s="347">
        <v>3</v>
      </c>
      <c r="S1029" s="348">
        <v>2</v>
      </c>
      <c r="T1029" s="348">
        <v>2</v>
      </c>
      <c r="U1029" s="349">
        <v>1</v>
      </c>
      <c r="V1029" s="350">
        <v>1</v>
      </c>
    </row>
    <row r="1030" spans="9:23" ht="18.75" x14ac:dyDescent="0.25">
      <c r="J1030" s="461" t="s">
        <v>54</v>
      </c>
      <c r="K1030" s="352"/>
      <c r="L1030" s="45" t="s">
        <v>55</v>
      </c>
      <c r="M1030" s="45" t="s">
        <v>56</v>
      </c>
      <c r="N1030" s="45" t="s">
        <v>57</v>
      </c>
      <c r="O1030" s="46" t="s">
        <v>56</v>
      </c>
      <c r="P1030" s="46" t="s">
        <v>57</v>
      </c>
      <c r="Q1030" s="47" t="s">
        <v>56</v>
      </c>
      <c r="R1030" s="48" t="s">
        <v>57</v>
      </c>
      <c r="S1030" s="49" t="s">
        <v>56</v>
      </c>
      <c r="T1030" s="50" t="s">
        <v>57</v>
      </c>
      <c r="U1030" s="39" t="s">
        <v>56</v>
      </c>
      <c r="V1030" s="148" t="s">
        <v>57</v>
      </c>
    </row>
    <row r="1031" spans="9:23" ht="15.75" x14ac:dyDescent="0.25">
      <c r="J1031" s="54" t="s">
        <v>61</v>
      </c>
      <c r="K1031" s="45" t="s">
        <v>62</v>
      </c>
      <c r="L1031" s="468">
        <v>7.1784898784331571E-4</v>
      </c>
      <c r="M1031" s="45">
        <v>1</v>
      </c>
      <c r="N1031" s="45">
        <v>1</v>
      </c>
      <c r="O1031" s="46">
        <v>0</v>
      </c>
      <c r="P1031" s="46">
        <v>3</v>
      </c>
      <c r="Q1031" s="47">
        <v>0</v>
      </c>
      <c r="R1031" s="47">
        <v>14</v>
      </c>
      <c r="S1031" s="49">
        <v>56</v>
      </c>
      <c r="T1031" s="49">
        <v>108</v>
      </c>
      <c r="U1031" s="39">
        <v>197</v>
      </c>
      <c r="V1031" s="148">
        <v>261</v>
      </c>
    </row>
    <row r="1032" spans="9:23" ht="15.75" x14ac:dyDescent="0.25">
      <c r="J1032" s="84" t="s">
        <v>61</v>
      </c>
      <c r="K1032" s="46" t="s">
        <v>62</v>
      </c>
      <c r="L1032" s="478">
        <v>0.12344093796164131</v>
      </c>
      <c r="M1032" s="64" t="s">
        <v>79</v>
      </c>
      <c r="N1032" s="64" t="s">
        <v>79</v>
      </c>
      <c r="O1032" s="46">
        <v>1</v>
      </c>
      <c r="P1032" s="46">
        <v>8</v>
      </c>
      <c r="Q1032" s="47">
        <v>0</v>
      </c>
      <c r="R1032" s="47">
        <v>28</v>
      </c>
      <c r="S1032" s="49">
        <v>44</v>
      </c>
      <c r="T1032" s="49">
        <v>118</v>
      </c>
      <c r="U1032" s="39">
        <v>143</v>
      </c>
      <c r="V1032" s="148">
        <v>287</v>
      </c>
    </row>
    <row r="1033" spans="9:23" ht="16.5" thickBot="1" x14ac:dyDescent="0.3">
      <c r="J1033" s="480" t="s">
        <v>61</v>
      </c>
      <c r="K1033" s="358" t="s">
        <v>62</v>
      </c>
      <c r="L1033" s="479">
        <v>1</v>
      </c>
      <c r="M1033" s="357" t="s">
        <v>79</v>
      </c>
      <c r="N1033" s="357" t="s">
        <v>79</v>
      </c>
      <c r="O1033" s="357" t="s">
        <v>79</v>
      </c>
      <c r="P1033" s="357" t="s">
        <v>79</v>
      </c>
      <c r="Q1033" s="358">
        <v>3</v>
      </c>
      <c r="R1033" s="358">
        <v>30</v>
      </c>
      <c r="S1033" s="359">
        <v>40</v>
      </c>
      <c r="T1033" s="359">
        <v>106</v>
      </c>
      <c r="U1033" s="360">
        <v>145</v>
      </c>
      <c r="V1033" s="361">
        <v>290</v>
      </c>
    </row>
    <row r="1034" spans="9:23" ht="19.5" thickBot="1" x14ac:dyDescent="0.35">
      <c r="J1034" s="185"/>
      <c r="K1034" s="186"/>
      <c r="L1034" s="186"/>
      <c r="M1034" s="364" t="s">
        <v>863</v>
      </c>
      <c r="N1034" s="364"/>
      <c r="O1034" s="364"/>
      <c r="P1034" s="186"/>
      <c r="Q1034" s="186"/>
      <c r="R1034" s="186"/>
      <c r="S1034" s="186"/>
      <c r="T1034" s="186"/>
      <c r="U1034" s="186"/>
      <c r="V1034" s="187"/>
    </row>
    <row r="1035" spans="9:23" ht="18.75" x14ac:dyDescent="0.3">
      <c r="J1035" s="476" t="s">
        <v>48</v>
      </c>
      <c r="K1035" s="82"/>
      <c r="L1035" s="82"/>
      <c r="M1035" s="370">
        <v>5</v>
      </c>
      <c r="N1035" s="370">
        <v>5</v>
      </c>
      <c r="O1035" s="346">
        <v>4</v>
      </c>
      <c r="P1035" s="346">
        <v>4</v>
      </c>
      <c r="Q1035" s="347">
        <v>3</v>
      </c>
      <c r="R1035" s="347">
        <v>3</v>
      </c>
      <c r="S1035" s="348">
        <v>2</v>
      </c>
      <c r="T1035" s="348">
        <v>2</v>
      </c>
      <c r="U1035" s="349">
        <v>1</v>
      </c>
      <c r="V1035" s="350">
        <v>1</v>
      </c>
    </row>
    <row r="1036" spans="9:23" ht="18.75" x14ac:dyDescent="0.25">
      <c r="J1036" s="477" t="s">
        <v>54</v>
      </c>
      <c r="K1036" s="82"/>
      <c r="L1036" s="46" t="s">
        <v>55</v>
      </c>
      <c r="M1036" s="64" t="s">
        <v>56</v>
      </c>
      <c r="N1036" s="64" t="s">
        <v>57</v>
      </c>
      <c r="O1036" s="46" t="s">
        <v>56</v>
      </c>
      <c r="P1036" s="46" t="s">
        <v>57</v>
      </c>
      <c r="Q1036" s="47" t="s">
        <v>56</v>
      </c>
      <c r="R1036" s="48" t="s">
        <v>57</v>
      </c>
      <c r="S1036" s="49" t="s">
        <v>56</v>
      </c>
      <c r="T1036" s="50" t="s">
        <v>57</v>
      </c>
      <c r="U1036" s="39" t="s">
        <v>56</v>
      </c>
      <c r="V1036" s="148" t="s">
        <v>57</v>
      </c>
    </row>
    <row r="1037" spans="9:23" ht="15.75" x14ac:dyDescent="0.25">
      <c r="J1037" s="84" t="s">
        <v>83</v>
      </c>
      <c r="K1037" s="46" t="s">
        <v>62</v>
      </c>
      <c r="L1037" s="478">
        <v>2.6116198039056803E-2</v>
      </c>
      <c r="M1037" s="64" t="s">
        <v>79</v>
      </c>
      <c r="N1037" s="64" t="s">
        <v>79</v>
      </c>
      <c r="O1037" s="46">
        <v>1</v>
      </c>
      <c r="P1037" s="46">
        <v>4</v>
      </c>
      <c r="Q1037" s="47">
        <v>0</v>
      </c>
      <c r="R1037" s="47">
        <v>14</v>
      </c>
      <c r="S1037" s="49">
        <v>30</v>
      </c>
      <c r="T1037" s="49">
        <v>95</v>
      </c>
      <c r="U1037" s="39">
        <v>143</v>
      </c>
      <c r="V1037" s="148">
        <v>251</v>
      </c>
    </row>
    <row r="1038" spans="9:23" ht="15.75" x14ac:dyDescent="0.25">
      <c r="J1038" s="106" t="s">
        <v>83</v>
      </c>
      <c r="K1038" s="48" t="s">
        <v>62</v>
      </c>
      <c r="L1038" s="484">
        <v>1</v>
      </c>
      <c r="M1038" s="64" t="s">
        <v>79</v>
      </c>
      <c r="N1038" s="64" t="s">
        <v>79</v>
      </c>
      <c r="O1038" s="64" t="s">
        <v>79</v>
      </c>
      <c r="P1038" s="64" t="s">
        <v>79</v>
      </c>
      <c r="Q1038" s="47">
        <v>1</v>
      </c>
      <c r="R1038" s="47">
        <v>15</v>
      </c>
      <c r="S1038" s="49">
        <v>24</v>
      </c>
      <c r="T1038" s="49">
        <v>83</v>
      </c>
      <c r="U1038" s="39">
        <v>149</v>
      </c>
      <c r="V1038" s="148">
        <v>259</v>
      </c>
    </row>
    <row r="1039" spans="9:23" ht="16.5" thickBot="1" x14ac:dyDescent="0.3">
      <c r="J1039" s="485" t="s">
        <v>83</v>
      </c>
      <c r="K1039" s="359" t="s">
        <v>62</v>
      </c>
      <c r="L1039" s="550">
        <v>1</v>
      </c>
      <c r="M1039" s="357" t="s">
        <v>79</v>
      </c>
      <c r="N1039" s="357" t="s">
        <v>79</v>
      </c>
      <c r="O1039" s="357" t="s">
        <v>79</v>
      </c>
      <c r="P1039" s="357" t="s">
        <v>79</v>
      </c>
      <c r="Q1039" s="357" t="s">
        <v>79</v>
      </c>
      <c r="R1039" s="357" t="s">
        <v>79</v>
      </c>
      <c r="S1039" s="359">
        <v>0</v>
      </c>
      <c r="T1039" s="359">
        <v>0</v>
      </c>
      <c r="U1039" s="360">
        <v>0</v>
      </c>
      <c r="V1039" s="361">
        <v>0</v>
      </c>
    </row>
    <row r="1040" spans="9:23" ht="19.5" thickBot="1" x14ac:dyDescent="0.35">
      <c r="J1040" s="191"/>
      <c r="K1040" s="383"/>
      <c r="L1040" s="383"/>
      <c r="M1040" s="384" t="s">
        <v>85</v>
      </c>
      <c r="N1040" s="384"/>
      <c r="O1040" s="384"/>
      <c r="P1040" s="192"/>
      <c r="Q1040" s="192"/>
      <c r="R1040" s="192"/>
      <c r="S1040" s="192"/>
      <c r="T1040" s="192"/>
      <c r="U1040" s="192"/>
      <c r="V1040" s="193"/>
    </row>
    <row r="1041" spans="10:22" ht="18.75" x14ac:dyDescent="0.3">
      <c r="J1041" s="482" t="s">
        <v>48</v>
      </c>
      <c r="K1041" s="102"/>
      <c r="L1041" s="102"/>
      <c r="M1041" s="370">
        <v>5</v>
      </c>
      <c r="N1041" s="370">
        <v>5</v>
      </c>
      <c r="O1041" s="370">
        <v>4</v>
      </c>
      <c r="P1041" s="370">
        <v>4</v>
      </c>
      <c r="Q1041" s="347">
        <v>3</v>
      </c>
      <c r="R1041" s="347">
        <v>3</v>
      </c>
      <c r="S1041" s="348">
        <v>2</v>
      </c>
      <c r="T1041" s="348">
        <v>2</v>
      </c>
      <c r="U1041" s="349">
        <v>1</v>
      </c>
      <c r="V1041" s="350">
        <v>1</v>
      </c>
    </row>
    <row r="1042" spans="10:22" ht="18.75" x14ac:dyDescent="0.25">
      <c r="J1042" s="483" t="s">
        <v>54</v>
      </c>
      <c r="K1042" s="102"/>
      <c r="L1042" s="48" t="s">
        <v>55</v>
      </c>
      <c r="M1042" s="64" t="s">
        <v>56</v>
      </c>
      <c r="N1042" s="64" t="s">
        <v>57</v>
      </c>
      <c r="O1042" s="64" t="s">
        <v>56</v>
      </c>
      <c r="P1042" s="64" t="s">
        <v>57</v>
      </c>
      <c r="Q1042" s="47" t="s">
        <v>56</v>
      </c>
      <c r="R1042" s="48" t="s">
        <v>57</v>
      </c>
      <c r="S1042" s="49" t="s">
        <v>56</v>
      </c>
      <c r="T1042" s="50" t="s">
        <v>57</v>
      </c>
      <c r="U1042" s="39" t="s">
        <v>56</v>
      </c>
      <c r="V1042" s="148" t="s">
        <v>57</v>
      </c>
    </row>
    <row r="1043" spans="10:22" ht="15.75" x14ac:dyDescent="0.25">
      <c r="J1043" s="106" t="s">
        <v>88</v>
      </c>
      <c r="K1043" s="48" t="s">
        <v>62</v>
      </c>
      <c r="L1043" s="484">
        <v>0.44915322907381899</v>
      </c>
      <c r="M1043" s="64" t="s">
        <v>79</v>
      </c>
      <c r="N1043" s="64" t="s">
        <v>79</v>
      </c>
      <c r="O1043" s="64" t="s">
        <v>79</v>
      </c>
      <c r="P1043" s="64" t="s">
        <v>79</v>
      </c>
      <c r="Q1043" s="47">
        <v>1</v>
      </c>
      <c r="R1043" s="47">
        <v>9</v>
      </c>
      <c r="S1043" s="49">
        <v>13</v>
      </c>
      <c r="T1043" s="49">
        <v>59</v>
      </c>
      <c r="U1043" s="39">
        <v>142</v>
      </c>
      <c r="V1043" s="148">
        <v>215</v>
      </c>
    </row>
    <row r="1044" spans="10:22" ht="16.5" thickBot="1" x14ac:dyDescent="0.3">
      <c r="J1044" s="485" t="s">
        <v>88</v>
      </c>
      <c r="K1044" s="359" t="s">
        <v>62</v>
      </c>
      <c r="L1044" s="486">
        <v>1</v>
      </c>
      <c r="M1044" s="357" t="s">
        <v>79</v>
      </c>
      <c r="N1044" s="357" t="s">
        <v>79</v>
      </c>
      <c r="O1044" s="357" t="s">
        <v>79</v>
      </c>
      <c r="P1044" s="357" t="s">
        <v>79</v>
      </c>
      <c r="Q1044" s="357" t="s">
        <v>79</v>
      </c>
      <c r="R1044" s="357" t="s">
        <v>79</v>
      </c>
      <c r="S1044" s="359">
        <v>14</v>
      </c>
      <c r="T1044" s="359">
        <v>39</v>
      </c>
      <c r="U1044" s="360">
        <v>154</v>
      </c>
      <c r="V1044" s="361">
        <v>219</v>
      </c>
    </row>
    <row r="1045" spans="10:22" ht="19.5" thickBot="1" x14ac:dyDescent="0.35">
      <c r="J1045" s="200"/>
      <c r="K1045" s="201"/>
      <c r="L1045" s="201"/>
      <c r="M1045" s="388" t="s">
        <v>92</v>
      </c>
      <c r="N1045" s="388"/>
      <c r="O1045" s="388"/>
      <c r="P1045" s="201"/>
      <c r="Q1045" s="201"/>
      <c r="R1045" s="201"/>
      <c r="S1045" s="201"/>
      <c r="T1045" s="201"/>
      <c r="U1045" s="201"/>
      <c r="V1045" s="202"/>
    </row>
    <row r="1046" spans="10:22" ht="18.75" x14ac:dyDescent="0.3">
      <c r="J1046" s="487" t="s">
        <v>48</v>
      </c>
      <c r="K1046" s="134"/>
      <c r="L1046" s="134"/>
      <c r="M1046" s="370">
        <v>5</v>
      </c>
      <c r="N1046" s="370">
        <v>5</v>
      </c>
      <c r="O1046" s="370">
        <v>4</v>
      </c>
      <c r="P1046" s="370">
        <v>4</v>
      </c>
      <c r="Q1046" s="370">
        <v>3</v>
      </c>
      <c r="R1046" s="370">
        <v>3</v>
      </c>
      <c r="S1046" s="348">
        <v>2</v>
      </c>
      <c r="T1046" s="348">
        <v>2</v>
      </c>
      <c r="U1046" s="349">
        <v>1</v>
      </c>
      <c r="V1046" s="350">
        <v>1</v>
      </c>
    </row>
    <row r="1047" spans="10:22" ht="18.75" x14ac:dyDescent="0.25">
      <c r="J1047" s="488" t="s">
        <v>54</v>
      </c>
      <c r="K1047" s="134"/>
      <c r="L1047" s="49" t="s">
        <v>55</v>
      </c>
      <c r="M1047" s="64" t="s">
        <v>56</v>
      </c>
      <c r="N1047" s="64" t="s">
        <v>57</v>
      </c>
      <c r="O1047" s="64" t="s">
        <v>56</v>
      </c>
      <c r="P1047" s="64" t="s">
        <v>57</v>
      </c>
      <c r="Q1047" s="63" t="s">
        <v>56</v>
      </c>
      <c r="R1047" s="64" t="s">
        <v>57</v>
      </c>
      <c r="S1047" s="49" t="s">
        <v>56</v>
      </c>
      <c r="T1047" s="50" t="s">
        <v>57</v>
      </c>
      <c r="U1047" s="39" t="s">
        <v>56</v>
      </c>
      <c r="V1047" s="148" t="s">
        <v>57</v>
      </c>
    </row>
    <row r="1048" spans="10:22" ht="16.5" thickBot="1" x14ac:dyDescent="0.3">
      <c r="J1048" s="485" t="s">
        <v>98</v>
      </c>
      <c r="K1048" s="359" t="s">
        <v>62</v>
      </c>
      <c r="L1048" s="486">
        <v>1</v>
      </c>
      <c r="M1048" s="357" t="s">
        <v>79</v>
      </c>
      <c r="N1048" s="357" t="s">
        <v>79</v>
      </c>
      <c r="O1048" s="357" t="s">
        <v>79</v>
      </c>
      <c r="P1048" s="357" t="s">
        <v>79</v>
      </c>
      <c r="Q1048" s="356" t="s">
        <v>79</v>
      </c>
      <c r="R1048" s="357" t="s">
        <v>79</v>
      </c>
      <c r="S1048" s="359">
        <v>4</v>
      </c>
      <c r="T1048" s="489">
        <v>23</v>
      </c>
      <c r="U1048" s="360">
        <v>120</v>
      </c>
      <c r="V1048" s="361">
        <v>161</v>
      </c>
    </row>
    <row r="1049" spans="10:22" ht="19.5" thickBot="1" x14ac:dyDescent="0.35">
      <c r="J1049" s="446"/>
      <c r="K1049" s="490"/>
      <c r="L1049" s="491"/>
      <c r="M1049" s="492" t="s">
        <v>871</v>
      </c>
      <c r="N1049" s="492"/>
      <c r="O1049" s="492"/>
      <c r="P1049" s="490"/>
      <c r="Q1049" s="490"/>
      <c r="R1049" s="491"/>
      <c r="S1049" s="490"/>
      <c r="T1049" s="490"/>
      <c r="U1049" s="490"/>
      <c r="V1049" s="493"/>
    </row>
    <row r="1050" spans="10:22" ht="15.75" x14ac:dyDescent="0.25">
      <c r="J1050" s="502" t="s">
        <v>48</v>
      </c>
      <c r="K1050" s="503"/>
      <c r="L1050" s="503"/>
      <c r="M1050" s="504">
        <v>5</v>
      </c>
      <c r="N1050" s="504">
        <v>5</v>
      </c>
      <c r="O1050" s="504">
        <v>4</v>
      </c>
      <c r="P1050" s="504">
        <v>4</v>
      </c>
      <c r="Q1050" s="504">
        <v>3</v>
      </c>
      <c r="R1050" s="504">
        <v>3</v>
      </c>
      <c r="S1050" s="504">
        <v>2</v>
      </c>
      <c r="T1050" s="504">
        <v>2</v>
      </c>
      <c r="U1050" s="503">
        <v>1</v>
      </c>
      <c r="V1050" s="505">
        <v>1</v>
      </c>
    </row>
    <row r="1051" spans="10:22" ht="15.75" x14ac:dyDescent="0.25">
      <c r="J1051" s="494" t="s">
        <v>54</v>
      </c>
      <c r="K1051" s="414"/>
      <c r="L1051" s="414" t="s">
        <v>55</v>
      </c>
      <c r="M1051" s="413" t="s">
        <v>56</v>
      </c>
      <c r="N1051" s="413" t="s">
        <v>57</v>
      </c>
      <c r="O1051" s="413" t="s">
        <v>56</v>
      </c>
      <c r="P1051" s="413" t="s">
        <v>57</v>
      </c>
      <c r="Q1051" s="413" t="s">
        <v>56</v>
      </c>
      <c r="R1051" s="413" t="s">
        <v>57</v>
      </c>
      <c r="S1051" s="413" t="s">
        <v>56</v>
      </c>
      <c r="T1051" s="413" t="s">
        <v>57</v>
      </c>
      <c r="U1051" s="414" t="s">
        <v>56</v>
      </c>
      <c r="V1051" s="415" t="s">
        <v>57</v>
      </c>
    </row>
    <row r="1052" spans="10:22" ht="16.5" thickBot="1" x14ac:dyDescent="0.3">
      <c r="J1052" s="150" t="s">
        <v>101</v>
      </c>
      <c r="K1052" s="151"/>
      <c r="L1052" s="506">
        <v>1</v>
      </c>
      <c r="M1052" s="507" t="s">
        <v>79</v>
      </c>
      <c r="N1052" s="507" t="s">
        <v>79</v>
      </c>
      <c r="O1052" s="507" t="s">
        <v>79</v>
      </c>
      <c r="P1052" s="507" t="s">
        <v>79</v>
      </c>
      <c r="Q1052" s="508" t="s">
        <v>79</v>
      </c>
      <c r="R1052" s="507" t="s">
        <v>79</v>
      </c>
      <c r="S1052" s="508" t="s">
        <v>79</v>
      </c>
      <c r="T1052" s="507" t="s">
        <v>79</v>
      </c>
      <c r="U1052" s="151">
        <v>76</v>
      </c>
      <c r="V1052" s="509">
        <v>88</v>
      </c>
    </row>
  </sheetData>
  <mergeCells count="36">
    <mergeCell ref="T1027:U1027"/>
    <mergeCell ref="T719:U719"/>
    <mergeCell ref="T747:U747"/>
    <mergeCell ref="T775:U775"/>
    <mergeCell ref="T803:U803"/>
    <mergeCell ref="T831:U831"/>
    <mergeCell ref="T859:U859"/>
    <mergeCell ref="T887:U887"/>
    <mergeCell ref="T915:U915"/>
    <mergeCell ref="T943:U943"/>
    <mergeCell ref="T971:U971"/>
    <mergeCell ref="T999:U999"/>
    <mergeCell ref="T691:U691"/>
    <mergeCell ref="T383:U383"/>
    <mergeCell ref="T411:U411"/>
    <mergeCell ref="T439:U439"/>
    <mergeCell ref="T467:U467"/>
    <mergeCell ref="T495:U495"/>
    <mergeCell ref="T523:U523"/>
    <mergeCell ref="T551:U551"/>
    <mergeCell ref="T579:U579"/>
    <mergeCell ref="T607:U607"/>
    <mergeCell ref="T635:U635"/>
    <mergeCell ref="T663:U663"/>
    <mergeCell ref="T355:U355"/>
    <mergeCell ref="AK12:AL12"/>
    <mergeCell ref="T38:U38"/>
    <mergeCell ref="T96:U96"/>
    <mergeCell ref="T126:U126"/>
    <mergeCell ref="T154:U154"/>
    <mergeCell ref="T184:U184"/>
    <mergeCell ref="T213:U213"/>
    <mergeCell ref="T242:U242"/>
    <mergeCell ref="T271:U271"/>
    <mergeCell ref="T299:U299"/>
    <mergeCell ref="T327:U327"/>
  </mergeCells>
  <pageMargins left="0.7" right="0.7" top="0.75" bottom="0.75" header="0.3" footer="0.3"/>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6:U87"/>
  <sheetViews>
    <sheetView workbookViewId="0">
      <selection activeCell="Q40" sqref="Q40"/>
    </sheetView>
  </sheetViews>
  <sheetFormatPr defaultRowHeight="15" x14ac:dyDescent="0.25"/>
  <cols>
    <col min="1" max="1" width="4.42578125" bestFit="1" customWidth="1"/>
    <col min="2" max="2" width="13.85546875" bestFit="1" customWidth="1"/>
    <col min="3" max="15" width="6" customWidth="1"/>
    <col min="16" max="16" width="6.42578125" customWidth="1"/>
    <col min="17" max="17" width="15.5703125" bestFit="1" customWidth="1"/>
    <col min="18" max="18" width="19.85546875" bestFit="1" customWidth="1"/>
    <col min="23" max="23" width="17" customWidth="1"/>
    <col min="24" max="36" width="2" customWidth="1"/>
  </cols>
  <sheetData>
    <row r="6" spans="21:21" x14ac:dyDescent="0.25">
      <c r="U6" s="553"/>
    </row>
    <row r="21" spans="1:15" x14ac:dyDescent="0.25">
      <c r="B21" s="554" t="s">
        <v>53</v>
      </c>
    </row>
    <row r="22" spans="1:15" x14ac:dyDescent="0.25">
      <c r="B22" s="554" t="s">
        <v>59</v>
      </c>
    </row>
    <row r="23" spans="1:15" x14ac:dyDescent="0.25">
      <c r="A23" s="554" t="s">
        <v>66</v>
      </c>
      <c r="B23" s="554" t="s">
        <v>865</v>
      </c>
      <c r="C23" s="555" t="s">
        <v>68</v>
      </c>
      <c r="D23" s="555" t="s">
        <v>69</v>
      </c>
      <c r="E23" s="555" t="s">
        <v>70</v>
      </c>
      <c r="F23" s="555" t="s">
        <v>71</v>
      </c>
      <c r="G23" s="555" t="s">
        <v>72</v>
      </c>
      <c r="H23" s="555" t="s">
        <v>73</v>
      </c>
      <c r="I23" s="555" t="s">
        <v>74</v>
      </c>
      <c r="J23" s="555" t="s">
        <v>75</v>
      </c>
      <c r="K23" s="555" t="s">
        <v>76</v>
      </c>
      <c r="L23" s="555" t="s">
        <v>866</v>
      </c>
      <c r="M23" s="555" t="s">
        <v>867</v>
      </c>
      <c r="N23" s="555" t="s">
        <v>868</v>
      </c>
      <c r="O23" s="555" t="s">
        <v>869</v>
      </c>
    </row>
    <row r="24" spans="1:15" ht="15.75" x14ac:dyDescent="0.25">
      <c r="A24" s="556">
        <v>1</v>
      </c>
      <c r="B24" s="557" t="s">
        <v>100</v>
      </c>
      <c r="C24" s="377"/>
      <c r="D24" s="377"/>
      <c r="E24" s="377"/>
      <c r="F24" s="377"/>
      <c r="G24" s="377"/>
      <c r="H24" s="377" t="s">
        <v>870</v>
      </c>
      <c r="I24" s="377" t="s">
        <v>870</v>
      </c>
      <c r="J24" s="377" t="s">
        <v>870</v>
      </c>
      <c r="K24" s="377" t="s">
        <v>870</v>
      </c>
      <c r="L24" s="377" t="s">
        <v>870</v>
      </c>
      <c r="M24" s="377" t="s">
        <v>870</v>
      </c>
      <c r="N24" s="377" t="s">
        <v>870</v>
      </c>
      <c r="O24" s="377" t="s">
        <v>870</v>
      </c>
    </row>
    <row r="25" spans="1:15" ht="15.75" x14ac:dyDescent="0.25">
      <c r="A25" s="556">
        <v>2</v>
      </c>
      <c r="B25" s="557" t="s">
        <v>100</v>
      </c>
      <c r="C25" s="377"/>
      <c r="D25" s="377" t="s">
        <v>870</v>
      </c>
      <c r="E25" s="377" t="s">
        <v>870</v>
      </c>
      <c r="F25" s="377" t="s">
        <v>870</v>
      </c>
      <c r="G25" s="377" t="s">
        <v>870</v>
      </c>
      <c r="H25" s="377"/>
      <c r="I25" s="377"/>
      <c r="J25" s="377"/>
      <c r="K25" s="377"/>
      <c r="L25" s="377" t="s">
        <v>870</v>
      </c>
      <c r="M25" s="377" t="s">
        <v>870</v>
      </c>
      <c r="N25" s="377" t="s">
        <v>870</v>
      </c>
      <c r="O25" s="377" t="s">
        <v>870</v>
      </c>
    </row>
    <row r="26" spans="1:15" ht="15.75" x14ac:dyDescent="0.25">
      <c r="A26" s="556">
        <v>3</v>
      </c>
      <c r="B26" s="557" t="s">
        <v>100</v>
      </c>
      <c r="C26" s="377"/>
      <c r="D26" s="377"/>
      <c r="E26" s="377" t="s">
        <v>870</v>
      </c>
      <c r="F26" s="377" t="s">
        <v>870</v>
      </c>
      <c r="G26" s="377" t="s">
        <v>870</v>
      </c>
      <c r="H26" s="377" t="s">
        <v>870</v>
      </c>
      <c r="I26" s="377" t="s">
        <v>870</v>
      </c>
      <c r="J26" s="377" t="s">
        <v>870</v>
      </c>
      <c r="K26" s="377" t="s">
        <v>870</v>
      </c>
      <c r="L26" s="377"/>
      <c r="M26" s="377"/>
      <c r="N26" s="377" t="s">
        <v>870</v>
      </c>
      <c r="O26" s="377" t="s">
        <v>870</v>
      </c>
    </row>
    <row r="27" spans="1:15" ht="15.75" x14ac:dyDescent="0.25">
      <c r="A27" s="556">
        <v>4</v>
      </c>
      <c r="B27" s="557" t="s">
        <v>100</v>
      </c>
      <c r="C27" s="377" t="s">
        <v>870</v>
      </c>
      <c r="D27" s="377" t="s">
        <v>870</v>
      </c>
      <c r="E27" s="377"/>
      <c r="F27" s="377" t="s">
        <v>870</v>
      </c>
      <c r="G27" s="377" t="s">
        <v>870</v>
      </c>
      <c r="H27" s="377"/>
      <c r="I27" s="377"/>
      <c r="J27" s="377" t="s">
        <v>870</v>
      </c>
      <c r="K27" s="377" t="s">
        <v>870</v>
      </c>
      <c r="L27" s="377"/>
      <c r="M27" s="377" t="s">
        <v>870</v>
      </c>
      <c r="N27" s="377" t="s">
        <v>870</v>
      </c>
      <c r="O27" s="377" t="s">
        <v>870</v>
      </c>
    </row>
    <row r="28" spans="1:15" ht="15.75" x14ac:dyDescent="0.25">
      <c r="A28" s="556">
        <v>5</v>
      </c>
      <c r="B28" s="557" t="s">
        <v>100</v>
      </c>
      <c r="C28" s="377" t="s">
        <v>870</v>
      </c>
      <c r="D28" s="377" t="s">
        <v>870</v>
      </c>
      <c r="E28" s="377" t="s">
        <v>870</v>
      </c>
      <c r="F28" s="377" t="s">
        <v>870</v>
      </c>
      <c r="G28" s="377" t="s">
        <v>870</v>
      </c>
      <c r="H28" s="377"/>
      <c r="I28" s="377" t="s">
        <v>870</v>
      </c>
      <c r="J28" s="377"/>
      <c r="K28" s="377" t="s">
        <v>870</v>
      </c>
      <c r="L28" s="377"/>
      <c r="M28" s="377" t="s">
        <v>870</v>
      </c>
      <c r="N28" s="377"/>
      <c r="O28" s="377" t="s">
        <v>870</v>
      </c>
    </row>
    <row r="29" spans="1:15" ht="15.75" x14ac:dyDescent="0.25">
      <c r="A29" s="556">
        <v>6</v>
      </c>
      <c r="B29" s="557" t="s">
        <v>100</v>
      </c>
      <c r="C29" s="377" t="s">
        <v>870</v>
      </c>
      <c r="D29" s="377" t="s">
        <v>870</v>
      </c>
      <c r="E29" s="377"/>
      <c r="F29" s="377" t="s">
        <v>870</v>
      </c>
      <c r="G29" s="377" t="s">
        <v>870</v>
      </c>
      <c r="H29" s="377" t="s">
        <v>870</v>
      </c>
      <c r="I29" s="377" t="s">
        <v>870</v>
      </c>
      <c r="J29" s="377"/>
      <c r="K29" s="377"/>
      <c r="L29" s="377" t="s">
        <v>870</v>
      </c>
      <c r="M29" s="377"/>
      <c r="N29" s="377" t="s">
        <v>870</v>
      </c>
      <c r="O29" s="377" t="s">
        <v>870</v>
      </c>
    </row>
    <row r="30" spans="1:15" ht="15.75" x14ac:dyDescent="0.25">
      <c r="A30" s="558">
        <v>7</v>
      </c>
      <c r="B30" s="557" t="s">
        <v>100</v>
      </c>
      <c r="C30" s="377" t="s">
        <v>870</v>
      </c>
      <c r="D30" s="377" t="s">
        <v>870</v>
      </c>
      <c r="E30" s="377" t="s">
        <v>870</v>
      </c>
      <c r="F30" s="377"/>
      <c r="G30" s="377"/>
      <c r="H30" s="377" t="s">
        <v>870</v>
      </c>
      <c r="I30" s="377"/>
      <c r="J30" s="377" t="s">
        <v>870</v>
      </c>
      <c r="K30" s="377" t="s">
        <v>870</v>
      </c>
      <c r="L30" s="377" t="s">
        <v>870</v>
      </c>
      <c r="M30" s="377"/>
      <c r="N30" s="377"/>
      <c r="O30" s="377" t="s">
        <v>870</v>
      </c>
    </row>
    <row r="31" spans="1:15" ht="15.75" x14ac:dyDescent="0.25">
      <c r="A31" s="558">
        <v>8</v>
      </c>
      <c r="B31" s="557" t="s">
        <v>100</v>
      </c>
      <c r="C31" s="377" t="s">
        <v>870</v>
      </c>
      <c r="D31" s="377" t="s">
        <v>870</v>
      </c>
      <c r="E31" s="377" t="s">
        <v>870</v>
      </c>
      <c r="F31" s="377"/>
      <c r="G31" s="377" t="s">
        <v>870</v>
      </c>
      <c r="H31" s="377" t="s">
        <v>870</v>
      </c>
      <c r="I31" s="377" t="s">
        <v>870</v>
      </c>
      <c r="J31" s="377" t="s">
        <v>870</v>
      </c>
      <c r="K31" s="377"/>
      <c r="L31" s="377"/>
      <c r="M31" s="377" t="s">
        <v>870</v>
      </c>
      <c r="N31" s="377" t="s">
        <v>870</v>
      </c>
      <c r="O31" s="377"/>
    </row>
    <row r="32" spans="1:15" ht="15.75" x14ac:dyDescent="0.25">
      <c r="A32" s="558">
        <v>9</v>
      </c>
      <c r="B32" s="557" t="s">
        <v>100</v>
      </c>
      <c r="C32" s="377" t="s">
        <v>870</v>
      </c>
      <c r="D32" s="377" t="s">
        <v>870</v>
      </c>
      <c r="E32" s="377" t="s">
        <v>870</v>
      </c>
      <c r="F32" s="377" t="s">
        <v>870</v>
      </c>
      <c r="G32" s="377" t="s">
        <v>870</v>
      </c>
      <c r="H32" s="377"/>
      <c r="I32" s="377" t="s">
        <v>870</v>
      </c>
      <c r="J32" s="377"/>
      <c r="K32" s="377" t="s">
        <v>870</v>
      </c>
      <c r="L32" s="377" t="s">
        <v>870</v>
      </c>
      <c r="M32" s="377"/>
      <c r="N32" s="377" t="s">
        <v>870</v>
      </c>
      <c r="O32" s="377"/>
    </row>
    <row r="33" spans="1:15" ht="15.75" x14ac:dyDescent="0.25">
      <c r="A33" s="558">
        <v>10</v>
      </c>
      <c r="B33" s="557" t="s">
        <v>100</v>
      </c>
      <c r="C33" s="377" t="s">
        <v>870</v>
      </c>
      <c r="D33" s="377"/>
      <c r="E33" s="377" t="s">
        <v>870</v>
      </c>
      <c r="F33" s="377" t="s">
        <v>870</v>
      </c>
      <c r="G33" s="377" t="s">
        <v>870</v>
      </c>
      <c r="H33" s="377" t="s">
        <v>870</v>
      </c>
      <c r="I33" s="377"/>
      <c r="J33" s="377"/>
      <c r="K33" s="377" t="s">
        <v>870</v>
      </c>
      <c r="L33" s="377" t="s">
        <v>870</v>
      </c>
      <c r="M33" s="377" t="s">
        <v>870</v>
      </c>
      <c r="N33" s="377" t="s">
        <v>870</v>
      </c>
      <c r="O33" s="377"/>
    </row>
    <row r="34" spans="1:15" ht="15.75" x14ac:dyDescent="0.25">
      <c r="A34" s="558">
        <v>11</v>
      </c>
      <c r="B34" s="557" t="s">
        <v>100</v>
      </c>
      <c r="C34" s="377" t="s">
        <v>870</v>
      </c>
      <c r="D34" s="377"/>
      <c r="E34" s="377" t="s">
        <v>870</v>
      </c>
      <c r="F34" s="377" t="s">
        <v>870</v>
      </c>
      <c r="G34" s="377" t="s">
        <v>870</v>
      </c>
      <c r="H34" s="377"/>
      <c r="I34" s="377" t="s">
        <v>870</v>
      </c>
      <c r="J34" s="377" t="s">
        <v>870</v>
      </c>
      <c r="K34" s="377"/>
      <c r="L34" s="377" t="s">
        <v>870</v>
      </c>
      <c r="M34" s="377" t="s">
        <v>870</v>
      </c>
      <c r="N34" s="377"/>
      <c r="O34" s="377" t="s">
        <v>870</v>
      </c>
    </row>
    <row r="35" spans="1:15" ht="15.75" x14ac:dyDescent="0.25">
      <c r="A35" s="558">
        <v>12</v>
      </c>
      <c r="B35" s="557" t="s">
        <v>100</v>
      </c>
      <c r="C35" s="377"/>
      <c r="D35" s="377"/>
      <c r="E35" s="377"/>
      <c r="F35" s="377"/>
      <c r="G35" s="377"/>
      <c r="H35" s="377" t="s">
        <v>870</v>
      </c>
      <c r="I35" s="377" t="s">
        <v>870</v>
      </c>
      <c r="J35" s="377" t="s">
        <v>870</v>
      </c>
      <c r="K35" s="377" t="s">
        <v>870</v>
      </c>
      <c r="L35" s="377" t="s">
        <v>870</v>
      </c>
      <c r="M35" s="377" t="s">
        <v>870</v>
      </c>
      <c r="N35" s="377" t="s">
        <v>870</v>
      </c>
      <c r="O35" s="377" t="s">
        <v>870</v>
      </c>
    </row>
    <row r="36" spans="1:15" ht="15.75" x14ac:dyDescent="0.25">
      <c r="A36" s="558">
        <v>13</v>
      </c>
      <c r="B36" s="557" t="s">
        <v>100</v>
      </c>
      <c r="C36" s="377" t="s">
        <v>870</v>
      </c>
      <c r="D36" s="377" t="s">
        <v>870</v>
      </c>
      <c r="E36" s="377" t="s">
        <v>870</v>
      </c>
      <c r="F36" s="377"/>
      <c r="G36" s="377"/>
      <c r="H36" s="377" t="s">
        <v>870</v>
      </c>
      <c r="I36" s="377"/>
      <c r="J36" s="377" t="s">
        <v>870</v>
      </c>
      <c r="K36" s="377" t="s">
        <v>870</v>
      </c>
      <c r="L36" s="377" t="s">
        <v>870</v>
      </c>
      <c r="M36" s="377"/>
      <c r="N36" s="377"/>
      <c r="O36" s="377" t="s">
        <v>870</v>
      </c>
    </row>
    <row r="37" spans="1:15" ht="15.75" x14ac:dyDescent="0.25">
      <c r="A37" s="558">
        <v>14</v>
      </c>
      <c r="B37" s="557" t="s">
        <v>100</v>
      </c>
      <c r="C37" s="393"/>
      <c r="D37" s="393" t="s">
        <v>870</v>
      </c>
      <c r="E37" s="393"/>
      <c r="F37" s="393" t="s">
        <v>870</v>
      </c>
      <c r="G37" s="393" t="s">
        <v>870</v>
      </c>
      <c r="H37" s="393" t="s">
        <v>870</v>
      </c>
      <c r="I37" s="393" t="s">
        <v>870</v>
      </c>
      <c r="J37" s="393" t="s">
        <v>870</v>
      </c>
      <c r="K37" s="393" t="s">
        <v>870</v>
      </c>
      <c r="L37" s="393" t="s">
        <v>870</v>
      </c>
      <c r="M37" s="393" t="s">
        <v>870</v>
      </c>
      <c r="N37" s="393"/>
      <c r="O37" s="393"/>
    </row>
    <row r="38" spans="1:15" ht="15.75" x14ac:dyDescent="0.25">
      <c r="A38" s="558">
        <v>15</v>
      </c>
      <c r="B38" s="559" t="s">
        <v>100</v>
      </c>
      <c r="C38" s="377" t="s">
        <v>870</v>
      </c>
      <c r="D38" s="377" t="s">
        <v>870</v>
      </c>
      <c r="E38" s="377" t="s">
        <v>870</v>
      </c>
      <c r="F38" s="377" t="s">
        <v>870</v>
      </c>
      <c r="G38" s="377"/>
      <c r="H38" s="377" t="s">
        <v>870</v>
      </c>
      <c r="I38" s="377" t="s">
        <v>870</v>
      </c>
      <c r="J38" s="377" t="s">
        <v>870</v>
      </c>
      <c r="K38" s="377"/>
      <c r="L38" s="377"/>
      <c r="M38" s="377" t="s">
        <v>870</v>
      </c>
      <c r="N38" s="377" t="s">
        <v>870</v>
      </c>
      <c r="O38" s="377"/>
    </row>
    <row r="39" spans="1:15" ht="15.75" x14ac:dyDescent="0.25">
      <c r="A39" s="610" t="s">
        <v>891</v>
      </c>
      <c r="B39" s="611"/>
      <c r="C39" s="560"/>
      <c r="D39" s="560"/>
      <c r="E39" s="560"/>
      <c r="F39" s="560"/>
      <c r="G39" s="560"/>
      <c r="H39" s="560"/>
      <c r="I39" s="560"/>
      <c r="J39" s="560"/>
      <c r="K39" s="560"/>
      <c r="L39" s="560"/>
      <c r="M39" s="560"/>
      <c r="N39" s="560"/>
      <c r="O39" s="560"/>
    </row>
    <row r="50" spans="1:19" x14ac:dyDescent="0.25">
      <c r="A50" s="354"/>
      <c r="B50" s="354"/>
      <c r="C50" s="354"/>
      <c r="D50" s="354"/>
      <c r="E50" s="354"/>
      <c r="F50" s="354"/>
      <c r="G50" s="354"/>
      <c r="H50" s="354"/>
      <c r="I50" s="354"/>
      <c r="J50" s="354"/>
      <c r="K50" s="354"/>
      <c r="L50" s="354"/>
      <c r="M50" s="354"/>
      <c r="N50" s="354"/>
      <c r="O50" s="354"/>
    </row>
    <row r="51" spans="1:19" x14ac:dyDescent="0.25">
      <c r="A51" s="354"/>
      <c r="B51" s="354"/>
      <c r="C51" s="354"/>
      <c r="D51" s="354"/>
      <c r="E51" s="354"/>
      <c r="F51" s="354"/>
      <c r="G51" s="354"/>
      <c r="H51" s="354"/>
      <c r="I51" s="354"/>
      <c r="J51" s="354"/>
      <c r="K51" s="354"/>
      <c r="L51" s="354"/>
      <c r="M51" s="354"/>
      <c r="N51" s="354"/>
      <c r="O51" s="354"/>
      <c r="P51" s="354"/>
      <c r="Q51" s="354"/>
      <c r="R51" s="354"/>
      <c r="S51" s="354"/>
    </row>
    <row r="52" spans="1:19" x14ac:dyDescent="0.25">
      <c r="A52" s="354"/>
      <c r="B52" s="354"/>
      <c r="C52" s="354"/>
      <c r="D52" s="354"/>
      <c r="E52" s="354"/>
      <c r="F52" s="354"/>
      <c r="G52" s="354"/>
      <c r="H52" s="354"/>
      <c r="I52" s="354"/>
      <c r="J52" s="354"/>
      <c r="K52" s="354"/>
      <c r="L52" s="354"/>
      <c r="M52" s="354"/>
      <c r="N52" s="354"/>
      <c r="O52" s="354"/>
      <c r="P52" s="354"/>
      <c r="Q52" s="354"/>
      <c r="R52" s="354"/>
      <c r="S52" s="354"/>
    </row>
    <row r="53" spans="1:19" x14ac:dyDescent="0.25">
      <c r="A53" s="354"/>
      <c r="B53" s="354"/>
      <c r="C53" s="354"/>
      <c r="D53" s="354"/>
      <c r="E53" s="354"/>
      <c r="F53" s="354"/>
      <c r="G53" s="354"/>
      <c r="H53" s="354"/>
      <c r="I53" s="354"/>
      <c r="J53" s="354"/>
      <c r="K53" s="354"/>
      <c r="L53" s="354"/>
      <c r="M53" s="354"/>
      <c r="N53" s="354"/>
      <c r="O53" s="354"/>
      <c r="P53" s="354"/>
      <c r="Q53" s="354"/>
      <c r="R53" s="354"/>
      <c r="S53" s="354"/>
    </row>
    <row r="54" spans="1:19" x14ac:dyDescent="0.25">
      <c r="A54" s="354"/>
      <c r="B54" s="354"/>
      <c r="C54" s="354"/>
      <c r="D54" s="354"/>
      <c r="E54" s="354"/>
      <c r="F54" s="354"/>
      <c r="G54" s="354"/>
      <c r="H54" s="354"/>
      <c r="I54" s="354"/>
      <c r="J54" s="354"/>
      <c r="K54" s="354"/>
      <c r="L54" s="354"/>
      <c r="M54" s="354"/>
      <c r="N54" s="354"/>
      <c r="O54" s="354"/>
      <c r="P54" s="354"/>
      <c r="Q54" s="354"/>
      <c r="R54" s="354"/>
      <c r="S54" s="354"/>
    </row>
    <row r="55" spans="1:19" x14ac:dyDescent="0.25">
      <c r="A55" s="354"/>
      <c r="B55" s="354"/>
      <c r="C55" s="354"/>
      <c r="D55" s="354"/>
      <c r="E55" s="354"/>
      <c r="F55" s="354"/>
    </row>
    <row r="56" spans="1:19" x14ac:dyDescent="0.25">
      <c r="A56" s="354"/>
      <c r="B56" s="354"/>
      <c r="C56" s="445"/>
      <c r="D56" s="354"/>
      <c r="E56" s="354"/>
      <c r="F56" s="354"/>
      <c r="Q56" s="354"/>
      <c r="R56" s="354"/>
      <c r="S56" s="354"/>
    </row>
    <row r="57" spans="1:19" x14ac:dyDescent="0.25">
      <c r="A57" s="354"/>
      <c r="B57" s="354"/>
      <c r="C57" s="445"/>
      <c r="D57" s="354"/>
      <c r="E57" s="354"/>
      <c r="F57" s="354"/>
      <c r="Q57" s="354"/>
      <c r="R57" s="354"/>
      <c r="S57" s="354"/>
    </row>
    <row r="58" spans="1:19" x14ac:dyDescent="0.25">
      <c r="A58" s="354"/>
      <c r="B58" s="354"/>
      <c r="C58" s="445"/>
      <c r="D58" s="354"/>
      <c r="E58" s="354"/>
      <c r="F58" s="354"/>
      <c r="Q58" s="354"/>
      <c r="R58" s="354"/>
      <c r="S58" s="354"/>
    </row>
    <row r="59" spans="1:19" x14ac:dyDescent="0.25">
      <c r="A59" s="354"/>
      <c r="B59" s="354"/>
      <c r="C59" s="445"/>
      <c r="D59" s="354"/>
      <c r="E59" s="354"/>
      <c r="F59" s="354"/>
      <c r="Q59" s="354"/>
      <c r="R59" s="354"/>
      <c r="S59" s="354"/>
    </row>
    <row r="60" spans="1:19" x14ac:dyDescent="0.25">
      <c r="A60" s="354"/>
      <c r="B60" s="354"/>
      <c r="C60" s="445"/>
      <c r="D60" s="354"/>
      <c r="E60" s="354"/>
      <c r="F60" s="354"/>
      <c r="Q60" s="354"/>
      <c r="R60" s="354"/>
      <c r="S60" s="354"/>
    </row>
    <row r="61" spans="1:19" x14ac:dyDescent="0.25">
      <c r="A61" s="354"/>
      <c r="B61" s="354"/>
      <c r="C61" s="445"/>
      <c r="D61" s="354"/>
      <c r="E61" s="354"/>
      <c r="F61" s="354"/>
      <c r="Q61" s="354"/>
      <c r="R61" s="442"/>
      <c r="S61" s="354"/>
    </row>
    <row r="62" spans="1:19" x14ac:dyDescent="0.25">
      <c r="A62" s="354"/>
      <c r="B62" s="354"/>
      <c r="C62" s="354"/>
      <c r="D62" s="354"/>
      <c r="E62" s="354"/>
      <c r="F62" s="354"/>
      <c r="G62" s="354"/>
      <c r="H62" s="354"/>
      <c r="I62" s="354"/>
      <c r="J62" s="354"/>
      <c r="K62" s="354"/>
      <c r="L62" s="354"/>
      <c r="M62" s="354"/>
      <c r="N62" s="354"/>
      <c r="O62" s="354"/>
      <c r="P62" s="354"/>
      <c r="Q62" s="354"/>
      <c r="R62" s="354"/>
      <c r="S62" s="354"/>
    </row>
    <row r="63" spans="1:19" x14ac:dyDescent="0.25">
      <c r="A63" s="354"/>
      <c r="B63" s="354"/>
      <c r="C63" s="354"/>
      <c r="D63" s="354"/>
      <c r="E63" s="354"/>
      <c r="F63" s="354"/>
      <c r="G63" s="354"/>
      <c r="H63" s="354"/>
      <c r="I63" s="354"/>
      <c r="J63" s="354"/>
      <c r="K63" s="354"/>
      <c r="L63" s="354"/>
      <c r="M63" s="354"/>
      <c r="N63" s="354"/>
      <c r="O63" s="354"/>
      <c r="P63" s="354"/>
      <c r="Q63" s="354"/>
      <c r="R63" s="354"/>
      <c r="S63" s="354"/>
    </row>
    <row r="64" spans="1:19" x14ac:dyDescent="0.25">
      <c r="A64" s="354"/>
      <c r="B64" s="354"/>
      <c r="C64" s="354"/>
      <c r="D64" s="354"/>
      <c r="E64" s="354"/>
      <c r="F64" s="354"/>
      <c r="G64" s="354"/>
      <c r="H64" s="354"/>
      <c r="I64" s="354"/>
      <c r="J64" s="354"/>
      <c r="K64" s="354"/>
      <c r="L64" s="354"/>
      <c r="M64" s="354"/>
      <c r="N64" s="354"/>
      <c r="O64" s="354"/>
      <c r="P64" s="354"/>
      <c r="Q64" s="354"/>
      <c r="R64" s="354"/>
      <c r="S64" s="354"/>
    </row>
    <row r="65" spans="1:19" x14ac:dyDescent="0.25">
      <c r="A65" s="354"/>
      <c r="P65" s="354"/>
      <c r="Q65" s="354"/>
      <c r="R65" s="354"/>
      <c r="S65" s="354"/>
    </row>
    <row r="66" spans="1:19" x14ac:dyDescent="0.25">
      <c r="A66" s="354"/>
      <c r="P66" s="354"/>
      <c r="Q66" s="354"/>
      <c r="R66" s="354"/>
      <c r="S66" s="354"/>
    </row>
    <row r="67" spans="1:19" x14ac:dyDescent="0.25">
      <c r="A67" s="354"/>
      <c r="P67" s="354"/>
      <c r="Q67" s="354"/>
      <c r="R67" s="354"/>
      <c r="S67" s="354"/>
    </row>
    <row r="68" spans="1:19" x14ac:dyDescent="0.25">
      <c r="A68" s="354"/>
      <c r="P68" s="354"/>
      <c r="Q68" s="354"/>
      <c r="R68" s="354"/>
      <c r="S68" s="354"/>
    </row>
    <row r="69" spans="1:19" x14ac:dyDescent="0.25">
      <c r="A69" s="354"/>
      <c r="P69" s="354"/>
      <c r="Q69" s="354"/>
      <c r="R69" s="354"/>
      <c r="S69" s="354"/>
    </row>
    <row r="70" spans="1:19" x14ac:dyDescent="0.25">
      <c r="A70" s="354"/>
      <c r="P70" s="354"/>
      <c r="Q70" s="354"/>
      <c r="R70" s="354"/>
      <c r="S70" s="354"/>
    </row>
    <row r="71" spans="1:19" x14ac:dyDescent="0.25">
      <c r="A71" s="354"/>
      <c r="P71" s="354"/>
      <c r="Q71" s="354"/>
      <c r="R71" s="354"/>
      <c r="S71" s="354"/>
    </row>
    <row r="72" spans="1:19" x14ac:dyDescent="0.25">
      <c r="A72" s="354"/>
      <c r="P72" s="354"/>
      <c r="Q72" s="354"/>
      <c r="R72" s="354"/>
      <c r="S72" s="354"/>
    </row>
    <row r="73" spans="1:19" x14ac:dyDescent="0.25">
      <c r="A73" s="354"/>
      <c r="P73" s="354"/>
      <c r="Q73" s="354"/>
      <c r="R73" s="354"/>
      <c r="S73" s="354"/>
    </row>
    <row r="74" spans="1:19" x14ac:dyDescent="0.25">
      <c r="A74" s="354"/>
      <c r="P74" s="354"/>
      <c r="Q74" s="354"/>
      <c r="R74" s="354"/>
      <c r="S74" s="354"/>
    </row>
    <row r="75" spans="1:19" x14ac:dyDescent="0.25">
      <c r="A75" s="354"/>
      <c r="P75" s="354"/>
      <c r="Q75" s="354"/>
      <c r="R75" s="354"/>
      <c r="S75" s="354"/>
    </row>
    <row r="76" spans="1:19" x14ac:dyDescent="0.25">
      <c r="A76" s="354"/>
      <c r="P76" s="354"/>
      <c r="Q76" s="354"/>
      <c r="R76" s="354"/>
      <c r="S76" s="354"/>
    </row>
    <row r="77" spans="1:19" x14ac:dyDescent="0.25">
      <c r="A77" s="354"/>
      <c r="P77" s="354"/>
      <c r="Q77" s="354"/>
      <c r="R77" s="354"/>
      <c r="S77" s="354"/>
    </row>
    <row r="78" spans="1:19" x14ac:dyDescent="0.25">
      <c r="A78" s="354"/>
      <c r="P78" s="354"/>
      <c r="Q78" s="354"/>
      <c r="R78" s="354"/>
      <c r="S78" s="354"/>
    </row>
    <row r="79" spans="1:19" x14ac:dyDescent="0.25">
      <c r="A79" s="354"/>
      <c r="P79" s="354"/>
      <c r="Q79" s="354"/>
      <c r="R79" s="354"/>
      <c r="S79" s="354"/>
    </row>
    <row r="80" spans="1:19" x14ac:dyDescent="0.25">
      <c r="A80" s="354"/>
      <c r="P80" s="354"/>
      <c r="Q80" s="354"/>
      <c r="R80" s="354"/>
      <c r="S80" s="354"/>
    </row>
    <row r="81" spans="1:19" x14ac:dyDescent="0.25">
      <c r="A81" s="354"/>
      <c r="P81" s="445"/>
      <c r="Q81" s="445"/>
      <c r="R81" s="445"/>
      <c r="S81" s="445"/>
    </row>
    <row r="82" spans="1:19" x14ac:dyDescent="0.25">
      <c r="A82" s="354"/>
      <c r="P82" s="445"/>
      <c r="Q82" s="445"/>
      <c r="R82" s="445"/>
      <c r="S82" s="445"/>
    </row>
    <row r="83" spans="1:19" x14ac:dyDescent="0.25">
      <c r="A83" s="354"/>
      <c r="P83" s="445"/>
      <c r="Q83" s="445"/>
      <c r="R83" s="445"/>
      <c r="S83" s="445"/>
    </row>
    <row r="84" spans="1:19" x14ac:dyDescent="0.25">
      <c r="A84" s="354"/>
      <c r="C84" s="372"/>
      <c r="D84" s="372"/>
      <c r="E84" s="372"/>
      <c r="F84" s="372"/>
      <c r="G84" s="372"/>
      <c r="H84" s="372"/>
      <c r="I84" s="372"/>
      <c r="J84" s="372"/>
      <c r="K84" s="354"/>
      <c r="L84" s="372"/>
      <c r="M84" s="372"/>
      <c r="N84" s="372"/>
      <c r="O84" s="372"/>
      <c r="P84" s="445"/>
      <c r="Q84" s="445"/>
      <c r="R84" s="445"/>
      <c r="S84" s="445"/>
    </row>
    <row r="85" spans="1:19" x14ac:dyDescent="0.25">
      <c r="A85" s="354"/>
      <c r="B85" s="372"/>
      <c r="C85" s="445"/>
      <c r="D85" s="445"/>
      <c r="E85" s="445"/>
      <c r="F85" s="445"/>
      <c r="G85" s="445"/>
      <c r="H85" s="445"/>
      <c r="I85" s="445"/>
      <c r="J85" s="445"/>
      <c r="K85" s="445"/>
      <c r="L85" s="445"/>
      <c r="M85" s="445"/>
      <c r="N85" s="445"/>
      <c r="O85" s="445"/>
      <c r="P85" s="445"/>
      <c r="Q85" s="445"/>
      <c r="R85" s="445"/>
      <c r="S85" s="445"/>
    </row>
    <row r="86" spans="1:19" x14ac:dyDescent="0.25">
      <c r="A86" s="354"/>
      <c r="B86" s="354"/>
      <c r="C86" s="354"/>
      <c r="D86" s="354"/>
      <c r="E86" s="354"/>
      <c r="F86" s="354"/>
      <c r="G86" s="354"/>
      <c r="H86" s="354"/>
      <c r="I86" s="445"/>
      <c r="J86" s="445"/>
      <c r="K86" s="445"/>
      <c r="L86" s="445"/>
      <c r="M86" s="445"/>
      <c r="N86" s="445"/>
      <c r="O86" s="445"/>
      <c r="P86" s="445"/>
      <c r="Q86" s="445"/>
      <c r="R86" s="445"/>
      <c r="S86" s="445"/>
    </row>
    <row r="87" spans="1:19" x14ac:dyDescent="0.25">
      <c r="A87" s="354"/>
      <c r="B87" s="354"/>
      <c r="C87" s="354"/>
      <c r="D87" s="354"/>
      <c r="E87" s="354"/>
      <c r="F87" s="354"/>
      <c r="G87" s="354"/>
      <c r="H87" s="354"/>
      <c r="I87" s="354"/>
      <c r="J87" s="354"/>
      <c r="K87" s="354"/>
      <c r="L87" s="354"/>
      <c r="M87" s="354"/>
      <c r="N87" s="354"/>
      <c r="O87" s="354"/>
      <c r="P87" s="354"/>
      <c r="Q87" s="354"/>
      <c r="R87" s="354"/>
      <c r="S87" s="354"/>
    </row>
  </sheetData>
  <protectedRanges>
    <protectedRange sqref="B24:B38" name="Περιοχή1"/>
  </protectedRanges>
  <mergeCells count="1">
    <mergeCell ref="A39:B39"/>
  </mergeCells>
  <conditionalFormatting sqref="C24:O38">
    <cfRule type="cellIs" dxfId="0" priority="1" operator="equal">
      <formula>"."</formula>
    </cfRule>
  </conditionalFormatting>
  <pageMargins left="0.25" right="0.25"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6</vt:i4>
      </vt:variant>
      <vt:variant>
        <vt:lpstr>Περιοχές με ονόματα</vt:lpstr>
      </vt:variant>
      <vt:variant>
        <vt:i4>4</vt:i4>
      </vt:variant>
    </vt:vector>
  </HeadingPairs>
  <TitlesOfParts>
    <vt:vector size="10" baseType="lpstr">
      <vt:lpstr>ΟΔΗΓΙΕΣ ΤΥΠΟΠΟΙΗΜΕΝΩΝ ΟΠΑΠ   </vt:lpstr>
      <vt:lpstr>ΤΥΠ  34  ΑΡ 9  ΣΤ 9   </vt:lpstr>
      <vt:lpstr>ΤΖΟΚΕΡ ΛΙΣΤΑ ΣΥΣΤΗΜΑΤΩΝ</vt:lpstr>
      <vt:lpstr>ΤΖΟΚΕΡ 15 ΑΡ ΣΤΗΛΕΣ 13 ΔΙΣΜ</vt:lpstr>
      <vt:lpstr>LISTA MESAIAS KATHGORIAS 2023</vt:lpstr>
      <vt:lpstr>TZOKER   15 ΑΡ ΣΤΗΛΕΣ 13 PDF</vt:lpstr>
      <vt:lpstr>'TZOKER   15 ΑΡ ΣΤΗΛΕΣ 13 PDF'!Print_Area</vt:lpstr>
      <vt:lpstr>'ΟΔΗΓΙΕΣ ΤΥΠΟΠΟΙΗΜΕΝΩΝ ΟΠΑΠ   '!Print_Area</vt:lpstr>
      <vt:lpstr>'ΤΖΟΚΕΡ 15 ΑΡ ΣΤΗΛΕΣ 13 ΔΙΣΜ'!Print_Area</vt:lpstr>
      <vt:lpstr>'ΤΥΠ  34  ΑΡ 9  ΣΤ 9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win2019@outlook.com.gr</dc:creator>
  <cp:lastModifiedBy>win2019@outlook.com.gr</cp:lastModifiedBy>
  <cp:lastPrinted>2023-02-22T23:47:04Z</cp:lastPrinted>
  <dcterms:created xsi:type="dcterms:W3CDTF">2023-02-18T09:11:27Z</dcterms:created>
  <dcterms:modified xsi:type="dcterms:W3CDTF">2023-12-18T14:50:37Z</dcterms:modified>
</cp:coreProperties>
</file>